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6" windowHeight="7152" tabRatio="751" firstSheet="1" activeTab="1"/>
  </bookViews>
  <sheets>
    <sheet name="foxz" sheetId="20" state="veryHidden" r:id="rId1"/>
    <sheet name="phu luc" sheetId="19" r:id="rId2"/>
  </sheets>
  <externalReferences>
    <externalReference r:id="rId3"/>
  </externalReferences>
  <definedNames>
    <definedName name="_xlnm.Print_Titles" localSheetId="1">'phu luc'!$5:$7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9" i="19" l="1"/>
  <c r="C120" i="19"/>
  <c r="C121" i="19"/>
  <c r="C122" i="19"/>
  <c r="C123" i="19"/>
  <c r="C124" i="19"/>
  <c r="C125" i="19"/>
  <c r="C126" i="19"/>
  <c r="C127" i="19"/>
  <c r="C128" i="19"/>
  <c r="C129" i="19"/>
  <c r="C130" i="19"/>
  <c r="C131" i="19"/>
  <c r="C118" i="19"/>
  <c r="F117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03" i="19"/>
  <c r="F102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87" i="19"/>
  <c r="F86" i="19"/>
  <c r="C85" i="19"/>
  <c r="D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E71" i="19"/>
  <c r="F71" i="19"/>
  <c r="F70" i="19" s="1"/>
  <c r="D60" i="19"/>
  <c r="E60" i="19"/>
  <c r="D61" i="19"/>
  <c r="E61" i="19"/>
  <c r="D62" i="19"/>
  <c r="E62" i="19"/>
  <c r="D63" i="19"/>
  <c r="E63" i="19"/>
  <c r="D64" i="19"/>
  <c r="E64" i="19"/>
  <c r="G65" i="19"/>
  <c r="H65" i="19"/>
  <c r="I65" i="19"/>
  <c r="D66" i="19"/>
  <c r="E66" i="19"/>
  <c r="D67" i="19"/>
  <c r="E67" i="19"/>
  <c r="D68" i="19"/>
  <c r="E68" i="19"/>
  <c r="D69" i="19"/>
  <c r="E69" i="19"/>
  <c r="F41" i="19"/>
  <c r="C43" i="19"/>
  <c r="I43" i="19" s="1"/>
  <c r="C44" i="19"/>
  <c r="C45" i="19"/>
  <c r="C46" i="19"/>
  <c r="I46" i="19" s="1"/>
  <c r="C47" i="19"/>
  <c r="I47" i="19" s="1"/>
  <c r="C48" i="19"/>
  <c r="C49" i="19"/>
  <c r="I49" i="19" s="1"/>
  <c r="C50" i="19"/>
  <c r="I50" i="19" s="1"/>
  <c r="C51" i="19"/>
  <c r="I51" i="19" s="1"/>
  <c r="C52" i="19"/>
  <c r="C53" i="19"/>
  <c r="C54" i="19"/>
  <c r="I54" i="19" s="1"/>
  <c r="C42" i="19"/>
  <c r="C26" i="19"/>
  <c r="C29" i="19"/>
  <c r="C30" i="19"/>
  <c r="J30" i="19" s="1"/>
  <c r="C32" i="19"/>
  <c r="J32" i="19" s="1"/>
  <c r="C33" i="19"/>
  <c r="C34" i="19"/>
  <c r="J34" i="19" s="1"/>
  <c r="C35" i="19"/>
  <c r="C36" i="19"/>
  <c r="J36" i="19" s="1"/>
  <c r="C37" i="19"/>
  <c r="C38" i="19"/>
  <c r="J38" i="19" s="1"/>
  <c r="C39" i="19"/>
  <c r="F27" i="19"/>
  <c r="F28" i="19"/>
  <c r="F31" i="19"/>
  <c r="F11" i="19"/>
  <c r="C11" i="19" s="1"/>
  <c r="J11" i="19" s="1"/>
  <c r="F12" i="19"/>
  <c r="C12" i="19" s="1"/>
  <c r="J12" i="19" s="1"/>
  <c r="C13" i="19"/>
  <c r="J13" i="19" s="1"/>
  <c r="F15" i="19"/>
  <c r="C15" i="19" s="1"/>
  <c r="J15" i="19" s="1"/>
  <c r="C19" i="19"/>
  <c r="J19" i="19" s="1"/>
  <c r="C20" i="19"/>
  <c r="J20" i="19" s="1"/>
  <c r="C21" i="19"/>
  <c r="J21" i="19" s="1"/>
  <c r="E27" i="19"/>
  <c r="E28" i="19"/>
  <c r="E31" i="19"/>
  <c r="C16" i="19"/>
  <c r="J16" i="19" s="1"/>
  <c r="C17" i="19"/>
  <c r="J17" i="19" s="1"/>
  <c r="C23" i="19"/>
  <c r="J23" i="19" s="1"/>
  <c r="D9" i="19"/>
  <c r="E9" i="19"/>
  <c r="C10" i="19"/>
  <c r="J10" i="19" s="1"/>
  <c r="C14" i="19"/>
  <c r="J14" i="19" s="1"/>
  <c r="C18" i="19"/>
  <c r="J18" i="19" s="1"/>
  <c r="C22" i="19"/>
  <c r="J22" i="19" s="1"/>
  <c r="J117" i="19"/>
  <c r="I117" i="19"/>
  <c r="H117" i="19"/>
  <c r="J102" i="19"/>
  <c r="I102" i="19"/>
  <c r="I101" i="19" s="1"/>
  <c r="H102" i="19"/>
  <c r="J86" i="19"/>
  <c r="I86" i="19"/>
  <c r="G86" i="19"/>
  <c r="G70" i="19" s="1"/>
  <c r="J71" i="19"/>
  <c r="I71" i="19"/>
  <c r="G71" i="19"/>
  <c r="E59" i="19"/>
  <c r="D59" i="19"/>
  <c r="E58" i="19"/>
  <c r="D58" i="19"/>
  <c r="J57" i="19"/>
  <c r="I57" i="19"/>
  <c r="H57" i="19"/>
  <c r="E55" i="19"/>
  <c r="E41" i="19" s="1"/>
  <c r="J41" i="19"/>
  <c r="H41" i="19"/>
  <c r="G41" i="19"/>
  <c r="D40" i="19"/>
  <c r="D25" i="19" s="1"/>
  <c r="I25" i="19"/>
  <c r="H25" i="19"/>
  <c r="G25" i="19"/>
  <c r="G24" i="19" s="1"/>
  <c r="I9" i="19"/>
  <c r="H9" i="19"/>
  <c r="G9" i="19"/>
  <c r="J101" i="19" l="1"/>
  <c r="H24" i="19"/>
  <c r="F101" i="19"/>
  <c r="H56" i="19"/>
  <c r="I70" i="19"/>
  <c r="I56" i="19"/>
  <c r="J70" i="19"/>
  <c r="H101" i="19"/>
  <c r="C117" i="19"/>
  <c r="C9" i="19"/>
  <c r="F58" i="19"/>
  <c r="F57" i="19" s="1"/>
  <c r="E57" i="19"/>
  <c r="E65" i="19"/>
  <c r="F66" i="19"/>
  <c r="F65" i="19" s="1"/>
  <c r="D65" i="19"/>
  <c r="C68" i="19"/>
  <c r="J68" i="19" s="1"/>
  <c r="C69" i="19"/>
  <c r="J69" i="19" s="1"/>
  <c r="C67" i="19"/>
  <c r="J67" i="19" s="1"/>
  <c r="C63" i="19"/>
  <c r="J63" i="19" s="1"/>
  <c r="C61" i="19"/>
  <c r="J61" i="19" s="1"/>
  <c r="C64" i="19"/>
  <c r="J64" i="19" s="1"/>
  <c r="C62" i="19"/>
  <c r="J62" i="19" s="1"/>
  <c r="C60" i="19"/>
  <c r="J60" i="19" s="1"/>
  <c r="C28" i="19"/>
  <c r="J28" i="19" s="1"/>
  <c r="D102" i="19"/>
  <c r="C31" i="19"/>
  <c r="J31" i="19" s="1"/>
  <c r="F25" i="19"/>
  <c r="F24" i="19" s="1"/>
  <c r="G120" i="19"/>
  <c r="G122" i="19"/>
  <c r="G124" i="19"/>
  <c r="G126" i="19"/>
  <c r="G128" i="19"/>
  <c r="G130" i="19"/>
  <c r="D86" i="19"/>
  <c r="D70" i="19" s="1"/>
  <c r="I42" i="19"/>
  <c r="E40" i="19"/>
  <c r="E25" i="19" s="1"/>
  <c r="E24" i="19" s="1"/>
  <c r="F9" i="19"/>
  <c r="C27" i="19"/>
  <c r="G23" i="19"/>
  <c r="G105" i="19"/>
  <c r="G107" i="19"/>
  <c r="G109" i="19"/>
  <c r="G111" i="19"/>
  <c r="G113" i="19"/>
  <c r="G115" i="19"/>
  <c r="I45" i="19"/>
  <c r="H73" i="19"/>
  <c r="H75" i="19"/>
  <c r="H77" i="19"/>
  <c r="H79" i="19"/>
  <c r="H81" i="19"/>
  <c r="H83" i="19"/>
  <c r="I53" i="19"/>
  <c r="C55" i="19"/>
  <c r="I55" i="19" s="1"/>
  <c r="H74" i="19"/>
  <c r="H76" i="19"/>
  <c r="H78" i="19"/>
  <c r="H80" i="19"/>
  <c r="H82" i="19"/>
  <c r="H84" i="19"/>
  <c r="H72" i="19"/>
  <c r="I44" i="19"/>
  <c r="I52" i="19"/>
  <c r="C59" i="19"/>
  <c r="G59" i="19" s="1"/>
  <c r="H88" i="19"/>
  <c r="H90" i="19"/>
  <c r="H92" i="19"/>
  <c r="H94" i="19"/>
  <c r="H96" i="19"/>
  <c r="H98" i="19"/>
  <c r="H100" i="19"/>
  <c r="H23" i="19"/>
  <c r="I48" i="19"/>
  <c r="G119" i="19"/>
  <c r="G121" i="19"/>
  <c r="G123" i="19"/>
  <c r="G125" i="19"/>
  <c r="G127" i="19"/>
  <c r="G129" i="19"/>
  <c r="G131" i="19"/>
  <c r="D41" i="19"/>
  <c r="D24" i="19" s="1"/>
  <c r="E102" i="19"/>
  <c r="D117" i="19"/>
  <c r="G104" i="19"/>
  <c r="G106" i="19"/>
  <c r="G108" i="19"/>
  <c r="G110" i="19"/>
  <c r="G112" i="19"/>
  <c r="G114" i="19"/>
  <c r="G116" i="19"/>
  <c r="E117" i="19"/>
  <c r="D57" i="19"/>
  <c r="J29" i="19"/>
  <c r="J33" i="19"/>
  <c r="J35" i="19"/>
  <c r="J37" i="19"/>
  <c r="J39" i="19"/>
  <c r="H87" i="19"/>
  <c r="H89" i="19"/>
  <c r="H91" i="19"/>
  <c r="H93" i="19"/>
  <c r="H95" i="19"/>
  <c r="H97" i="19"/>
  <c r="H99" i="19"/>
  <c r="E86" i="19"/>
  <c r="E70" i="19" s="1"/>
  <c r="D56" i="19" l="1"/>
  <c r="D101" i="19"/>
  <c r="D132" i="19"/>
  <c r="E101" i="19"/>
  <c r="C66" i="19"/>
  <c r="J66" i="19" s="1"/>
  <c r="J65" i="19" s="1"/>
  <c r="J56" i="19" s="1"/>
  <c r="F56" i="19"/>
  <c r="F132" i="19" s="1"/>
  <c r="E56" i="19"/>
  <c r="C58" i="19"/>
  <c r="G58" i="19" s="1"/>
  <c r="G57" i="19" s="1"/>
  <c r="G56" i="19" s="1"/>
  <c r="H85" i="19"/>
  <c r="H71" i="19" s="1"/>
  <c r="C71" i="19"/>
  <c r="C70" i="19" s="1"/>
  <c r="C41" i="19"/>
  <c r="C40" i="19"/>
  <c r="J40" i="19" s="1"/>
  <c r="J27" i="19"/>
  <c r="I41" i="19"/>
  <c r="I24" i="19" s="1"/>
  <c r="I132" i="19" s="1"/>
  <c r="J9" i="19"/>
  <c r="H86" i="19"/>
  <c r="C86" i="19"/>
  <c r="G118" i="19"/>
  <c r="G117" i="19" s="1"/>
  <c r="C102" i="19"/>
  <c r="C101" i="19" s="1"/>
  <c r="G103" i="19"/>
  <c r="G102" i="19" s="1"/>
  <c r="J26" i="19"/>
  <c r="C57" i="19" l="1"/>
  <c r="H70" i="19"/>
  <c r="H132" i="19" s="1"/>
  <c r="G101" i="19"/>
  <c r="G132" i="19" s="1"/>
  <c r="C65" i="19"/>
  <c r="C56" i="19" s="1"/>
  <c r="E132" i="19"/>
  <c r="J25" i="19"/>
  <c r="J24" i="19" s="1"/>
  <c r="J132" i="19" s="1"/>
  <c r="C25" i="19"/>
  <c r="C24" i="19" s="1"/>
  <c r="C132" i="19" l="1"/>
</calcChain>
</file>

<file path=xl/sharedStrings.xml><?xml version="1.0" encoding="utf-8"?>
<sst xmlns="http://schemas.openxmlformats.org/spreadsheetml/2006/main" count="155" uniqueCount="67">
  <si>
    <t>II</t>
  </si>
  <si>
    <t>Thị trấn Di Lăng</t>
  </si>
  <si>
    <t>Xã Sơn Nham</t>
  </si>
  <si>
    <t>Xã Sơn Cao</t>
  </si>
  <si>
    <t>Xã Sơn Linh</t>
  </si>
  <si>
    <t>Xã Sơn Giang</t>
  </si>
  <si>
    <t>Xã Sơn Hải</t>
  </si>
  <si>
    <t>Xã Sơn Thủy</t>
  </si>
  <si>
    <t>Xã Sơn Kỳ</t>
  </si>
  <si>
    <t>Xã Sơn Ba</t>
  </si>
  <si>
    <t>Xã Sơn Bao</t>
  </si>
  <si>
    <t>Xã Sơn Thượng</t>
  </si>
  <si>
    <t>Xã Sơn Trung</t>
  </si>
  <si>
    <t>Xã Sơn Hạ</t>
  </si>
  <si>
    <t>Xã Sơn Thành</t>
  </si>
  <si>
    <t>Tên dự án</t>
  </si>
  <si>
    <t>Tổng kinh phí</t>
  </si>
  <si>
    <t xml:space="preserve">Chi tiết theo từng lĩnh vực </t>
  </si>
  <si>
    <t>Ngân sách Trung ương</t>
  </si>
  <si>
    <t>Đối ứng ngân sách tỉnh</t>
  </si>
  <si>
    <t>Sự nghiệp giáo dục - đào tạo và dạy nghề</t>
  </si>
  <si>
    <t>Sự nghiệp văn hóa thông tin</t>
  </si>
  <si>
    <t>Sự nghiệp y tế, dân số và gia đình</t>
  </si>
  <si>
    <t>Các hoạt động kinh tế</t>
  </si>
  <si>
    <t>I</t>
  </si>
  <si>
    <t>Dự án 1: Hỗ trợ đầu tư phát triển hạ tầng KTXH các huyện nghèo, các xã ĐBKK vùng bãi ngang, ven biển và hải đảo</t>
  </si>
  <si>
    <t xml:space="preserve">Dự án 2: Đa dạng hóa sinh kế, phát triển mô hình giảm nghèo </t>
  </si>
  <si>
    <t>Huyện Minh Long</t>
  </si>
  <si>
    <t xml:space="preserve">Huyện Ba Tơ </t>
  </si>
  <si>
    <t>III</t>
  </si>
  <si>
    <t xml:space="preserve">Dự án 3: Hỗ trợ phát triển sản xuất, cải thiện dinh dưỡng </t>
  </si>
  <si>
    <t>III.1</t>
  </si>
  <si>
    <t>Tiểu dự án 1: Hỗ trợ PTSX trong lĩnh vực nông nghiệp</t>
  </si>
  <si>
    <t>Sở Y tế</t>
  </si>
  <si>
    <t>III.2</t>
  </si>
  <si>
    <t>Tiểu dự án 2: Cải thiện dinh dưỡng</t>
  </si>
  <si>
    <t>IV</t>
  </si>
  <si>
    <t>Dự án 4: Phát triển giáo dục nghề nghiệp, việc làm bền vững</t>
  </si>
  <si>
    <t>IV.1</t>
  </si>
  <si>
    <t>Tiểu dự án 1: Phát triển giáo dục nghề nghiệp vùng nghèo, vùng khó khăn</t>
  </si>
  <si>
    <t>Trường Cao đẳng Y tế Đặng Thùy Trâm</t>
  </si>
  <si>
    <t>Trường Cao đẳng Việt Nam-Hàn Quốc-Quảng Ngãi</t>
  </si>
  <si>
    <t>Sở Lao động - Thương binh và Xã hội</t>
  </si>
  <si>
    <t>IV.3</t>
  </si>
  <si>
    <t>Tiểu dự án 3: Hỗ trợ việc làm bền vững</t>
  </si>
  <si>
    <t>VI</t>
  </si>
  <si>
    <t>Dự án 6: Truyền thông và giảm nghèo về thông tin</t>
  </si>
  <si>
    <t>VI.1</t>
  </si>
  <si>
    <t>Tiểu dự án 1: Giảm nghèo về thông tin</t>
  </si>
  <si>
    <t>VI.2</t>
  </si>
  <si>
    <t>Tiểu dự án 2: Truyền thông về giảm nghèo đa chiều</t>
  </si>
  <si>
    <t>Dự án 7: Nâng cao năng lực và giám sát, đánh giá Chương trình</t>
  </si>
  <si>
    <t>Tiểu dự án 1: Nâng cao năng lực thực hiện Chương trình</t>
  </si>
  <si>
    <t>Tiểu dự án 2: Giám sát, đánh giá</t>
  </si>
  <si>
    <t>Tổng cộng</t>
  </si>
  <si>
    <t>Đối ứng ngân sách Huyện</t>
  </si>
  <si>
    <t>Phòng Giáo dục và đào tạo huyện</t>
  </si>
  <si>
    <t>Phòng Nội vụ huyện</t>
  </si>
  <si>
    <t>V</t>
  </si>
  <si>
    <t>V.1</t>
  </si>
  <si>
    <t>V.2</t>
  </si>
  <si>
    <t>PHỤ LỤC</t>
  </si>
  <si>
    <t>ĐVT: Triệu đồng</t>
  </si>
  <si>
    <t>STT</t>
  </si>
  <si>
    <t>Trong đó:</t>
  </si>
  <si>
    <t>(Kèm theo Nghị quyết số        /NQ-HĐND ngày       /5/2025 của Hội đồng nhân dân huyện Sơn Hà)</t>
  </si>
  <si>
    <t>Kế hoạch vốn sự nghiệp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</si>
</sst>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  <numFmt numFmtId="167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sz val="13"/>
      <name val="Times New Roman"/>
      <family val="1"/>
    </font>
    <font>
      <b/>
      <i/>
      <sz val="13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1"/>
    </font>
    <font>
      <i/>
      <sz val="14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5" fontId="7" fillId="0" borderId="1" xfId="0" applyNumberFormat="1" applyFont="1" applyBorder="1" applyAlignment="1">
      <alignment vertical="center" wrapText="1"/>
    </xf>
    <xf numFmtId="165" fontId="7" fillId="0" borderId="1" xfId="1" applyNumberFormat="1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vertical="center" wrapText="1"/>
    </xf>
    <xf numFmtId="165" fontId="7" fillId="0" borderId="1" xfId="0" applyNumberFormat="1" applyFont="1" applyFill="1" applyBorder="1" applyAlignment="1">
      <alignment vertical="center" wrapText="1"/>
    </xf>
    <xf numFmtId="167" fontId="7" fillId="0" borderId="1" xfId="1" applyNumberFormat="1" applyFont="1" applyFill="1" applyBorder="1" applyAlignment="1">
      <alignment vertical="center" wrapText="1"/>
    </xf>
    <xf numFmtId="166" fontId="7" fillId="0" borderId="1" xfId="1" applyNumberFormat="1" applyFont="1" applyFill="1" applyBorder="1" applyAlignment="1">
      <alignment vertical="center" wrapText="1"/>
    </xf>
    <xf numFmtId="167" fontId="5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/>
    <xf numFmtId="0" fontId="4" fillId="0" borderId="0" xfId="0" applyFont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2" fontId="4" fillId="0" borderId="0" xfId="0" applyNumberFormat="1" applyFont="1" applyAlignment="1">
      <alignment vertical="center" wrapText="1"/>
    </xf>
    <xf numFmtId="3" fontId="10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hong%20Co%20yeu%20-%20CNTT\Documents\Zalo%20Received%20Files\PL%20kem%20theo%20Q&#272;%20ph&#226;n%20b&#7893;%20kinh%20ph&#237;%20s&#7921;%20nghi&#7879;p%20CT%20GNBV%20n&#259;m%202025%20(ho&#224;n%20%20thi&#7879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 so"/>
      <sheetName val="KP theo DA"/>
      <sheetName val="ĐV"/>
      <sheetName val="Dự an 1"/>
      <sheetName val="Dự án 2"/>
      <sheetName val="Dư án 3"/>
      <sheetName val="Dự án 4"/>
      <sheetName val="Du an 5"/>
      <sheetName val="Dự án 6"/>
      <sheetName val="Dự án 7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H17">
            <v>1733</v>
          </cell>
          <cell r="I17">
            <v>173</v>
          </cell>
          <cell r="P17">
            <v>764</v>
          </cell>
          <cell r="Q17">
            <v>76</v>
          </cell>
        </row>
        <row r="23">
          <cell r="M23">
            <v>0</v>
          </cell>
        </row>
      </sheetData>
      <sheetData sheetId="7"/>
      <sheetData sheetId="8"/>
      <sheetData sheetId="9">
        <row r="8">
          <cell r="H8">
            <v>389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tabSelected="1" view="pageBreakPreview" zoomScaleNormal="100" zoomScaleSheetLayoutView="100" workbookViewId="0">
      <selection activeCell="C143" sqref="C143"/>
    </sheetView>
  </sheetViews>
  <sheetFormatPr defaultRowHeight="14.4" x14ac:dyDescent="0.3"/>
  <cols>
    <col min="1" max="1" width="7" customWidth="1"/>
    <col min="2" max="2" width="34.5546875" customWidth="1"/>
    <col min="3" max="6" width="11.88671875" customWidth="1"/>
    <col min="7" max="7" width="12.5546875" customWidth="1"/>
    <col min="8" max="9" width="11.88671875" customWidth="1"/>
    <col min="10" max="10" width="11.6640625" customWidth="1"/>
    <col min="11" max="11" width="0" hidden="1" customWidth="1"/>
    <col min="12" max="12" width="16.44140625" hidden="1" customWidth="1"/>
    <col min="13" max="14" width="0" hidden="1" customWidth="1"/>
  </cols>
  <sheetData>
    <row r="1" spans="1:16" ht="17.399999999999999" x14ac:dyDescent="0.3">
      <c r="A1" s="33" t="s">
        <v>61</v>
      </c>
      <c r="B1" s="33"/>
      <c r="C1" s="33"/>
      <c r="D1" s="33"/>
      <c r="E1" s="33"/>
      <c r="F1" s="33"/>
      <c r="G1" s="33"/>
      <c r="H1" s="33"/>
      <c r="I1" s="33"/>
      <c r="J1" s="33"/>
    </row>
    <row r="2" spans="1:16" ht="18" x14ac:dyDescent="0.35">
      <c r="A2" s="34" t="s">
        <v>65</v>
      </c>
      <c r="B2" s="34"/>
      <c r="C2" s="34"/>
      <c r="D2" s="34"/>
      <c r="E2" s="34"/>
      <c r="F2" s="34"/>
      <c r="G2" s="34"/>
      <c r="H2" s="34"/>
      <c r="I2" s="34"/>
      <c r="J2" s="34"/>
    </row>
    <row r="4" spans="1:16" ht="16.8" x14ac:dyDescent="0.3">
      <c r="I4" s="35" t="s">
        <v>62</v>
      </c>
      <c r="J4" s="35"/>
    </row>
    <row r="5" spans="1:16" s="22" customFormat="1" ht="16.5" customHeight="1" x14ac:dyDescent="0.3">
      <c r="A5" s="36" t="s">
        <v>63</v>
      </c>
      <c r="B5" s="36" t="s">
        <v>15</v>
      </c>
      <c r="C5" s="39" t="s">
        <v>66</v>
      </c>
      <c r="D5" s="39"/>
      <c r="E5" s="39"/>
      <c r="F5" s="39"/>
      <c r="G5" s="39"/>
      <c r="H5" s="39"/>
      <c r="I5" s="39"/>
      <c r="J5" s="39"/>
    </row>
    <row r="6" spans="1:16" s="21" customFormat="1" ht="18.75" customHeight="1" x14ac:dyDescent="0.3">
      <c r="A6" s="37"/>
      <c r="B6" s="37"/>
      <c r="C6" s="32" t="s">
        <v>16</v>
      </c>
      <c r="D6" s="40" t="s">
        <v>64</v>
      </c>
      <c r="E6" s="41"/>
      <c r="F6" s="42"/>
      <c r="G6" s="43" t="s">
        <v>17</v>
      </c>
      <c r="H6" s="43"/>
      <c r="I6" s="43"/>
      <c r="J6" s="43"/>
    </row>
    <row r="7" spans="1:16" s="21" customFormat="1" ht="77.400000000000006" customHeight="1" x14ac:dyDescent="0.3">
      <c r="A7" s="38"/>
      <c r="B7" s="38"/>
      <c r="C7" s="32"/>
      <c r="D7" s="20" t="s">
        <v>18</v>
      </c>
      <c r="E7" s="20" t="s">
        <v>19</v>
      </c>
      <c r="F7" s="20" t="s">
        <v>55</v>
      </c>
      <c r="G7" s="1" t="s">
        <v>20</v>
      </c>
      <c r="H7" s="1" t="s">
        <v>21</v>
      </c>
      <c r="I7" s="1" t="s">
        <v>22</v>
      </c>
      <c r="J7" s="1" t="s">
        <v>23</v>
      </c>
    </row>
    <row r="8" spans="1:16" s="23" customFormat="1" ht="67.2" x14ac:dyDescent="0.3">
      <c r="A8" s="20" t="s">
        <v>24</v>
      </c>
      <c r="B8" s="3" t="s">
        <v>25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N8" s="24"/>
    </row>
    <row r="9" spans="1:16" s="23" customFormat="1" ht="37.5" customHeight="1" x14ac:dyDescent="0.3">
      <c r="A9" s="20" t="s">
        <v>0</v>
      </c>
      <c r="B9" s="3" t="s">
        <v>26</v>
      </c>
      <c r="C9" s="4">
        <f>SUM(C10:C23)</f>
        <v>5202</v>
      </c>
      <c r="D9" s="4">
        <f t="shared" ref="D9:E9" si="0">SUM(D10:D23)</f>
        <v>4524</v>
      </c>
      <c r="E9" s="4">
        <f t="shared" si="0"/>
        <v>452</v>
      </c>
      <c r="F9" s="4">
        <f>SUM(F10:F23)</f>
        <v>226</v>
      </c>
      <c r="G9" s="4">
        <f t="shared" ref="G9:J9" si="1">SUM(G10:G22)</f>
        <v>0</v>
      </c>
      <c r="H9" s="4">
        <f t="shared" si="1"/>
        <v>0</v>
      </c>
      <c r="I9" s="4">
        <f t="shared" si="1"/>
        <v>0</v>
      </c>
      <c r="J9" s="4">
        <f t="shared" si="1"/>
        <v>4827</v>
      </c>
    </row>
    <row r="10" spans="1:16" s="23" customFormat="1" ht="16.8" x14ac:dyDescent="0.3">
      <c r="A10" s="9">
        <v>1</v>
      </c>
      <c r="B10" s="25" t="s">
        <v>1</v>
      </c>
      <c r="C10" s="7">
        <f t="shared" ref="C10:C22" si="2">SUM(D10:F10)</f>
        <v>366</v>
      </c>
      <c r="D10" s="8">
        <v>319</v>
      </c>
      <c r="E10" s="8">
        <v>31</v>
      </c>
      <c r="F10" s="18">
        <v>16</v>
      </c>
      <c r="G10" s="10"/>
      <c r="H10" s="10"/>
      <c r="I10" s="10"/>
      <c r="J10" s="11">
        <f>C10</f>
        <v>366</v>
      </c>
      <c r="L10" s="26"/>
      <c r="N10" s="27"/>
    </row>
    <row r="11" spans="1:16" s="23" customFormat="1" ht="16.8" x14ac:dyDescent="0.3">
      <c r="A11" s="5">
        <v>2</v>
      </c>
      <c r="B11" s="25" t="s">
        <v>13</v>
      </c>
      <c r="C11" s="7">
        <f t="shared" si="2"/>
        <v>0</v>
      </c>
      <c r="D11" s="8"/>
      <c r="E11" s="8">
        <v>0</v>
      </c>
      <c r="F11" s="18">
        <f t="shared" ref="F11:F15" si="3">D11*5%</f>
        <v>0</v>
      </c>
      <c r="G11" s="10"/>
      <c r="H11" s="10"/>
      <c r="I11" s="10"/>
      <c r="J11" s="11">
        <f t="shared" ref="J11:J23" si="4">C11</f>
        <v>0</v>
      </c>
      <c r="L11" s="26"/>
      <c r="N11" s="27"/>
    </row>
    <row r="12" spans="1:16" s="23" customFormat="1" ht="16.8" x14ac:dyDescent="0.3">
      <c r="A12" s="5">
        <v>3</v>
      </c>
      <c r="B12" s="25" t="s">
        <v>14</v>
      </c>
      <c r="C12" s="7">
        <f t="shared" si="2"/>
        <v>0</v>
      </c>
      <c r="D12" s="8"/>
      <c r="E12" s="8">
        <v>0</v>
      </c>
      <c r="F12" s="18">
        <f t="shared" si="3"/>
        <v>0</v>
      </c>
      <c r="G12" s="10"/>
      <c r="H12" s="10"/>
      <c r="I12" s="10"/>
      <c r="J12" s="11">
        <f t="shared" si="4"/>
        <v>0</v>
      </c>
      <c r="L12" s="26"/>
      <c r="N12" s="27"/>
    </row>
    <row r="13" spans="1:16" s="23" customFormat="1" ht="16.8" x14ac:dyDescent="0.3">
      <c r="A13" s="5">
        <v>4</v>
      </c>
      <c r="B13" s="25" t="s">
        <v>2</v>
      </c>
      <c r="C13" s="7">
        <f t="shared" si="2"/>
        <v>557</v>
      </c>
      <c r="D13" s="8">
        <v>486</v>
      </c>
      <c r="E13" s="8">
        <v>47</v>
      </c>
      <c r="F13" s="18">
        <v>24</v>
      </c>
      <c r="G13" s="10"/>
      <c r="H13" s="10"/>
      <c r="I13" s="10"/>
      <c r="J13" s="11">
        <f t="shared" si="4"/>
        <v>557</v>
      </c>
      <c r="L13" s="26"/>
      <c r="N13" s="27"/>
      <c r="P13" s="26"/>
    </row>
    <row r="14" spans="1:16" s="23" customFormat="1" ht="16.8" x14ac:dyDescent="0.3">
      <c r="A14" s="5">
        <v>5</v>
      </c>
      <c r="B14" s="25" t="s">
        <v>3</v>
      </c>
      <c r="C14" s="7">
        <f t="shared" si="2"/>
        <v>706</v>
      </c>
      <c r="D14" s="8">
        <v>614</v>
      </c>
      <c r="E14" s="8">
        <v>61</v>
      </c>
      <c r="F14" s="18">
        <v>31</v>
      </c>
      <c r="G14" s="10"/>
      <c r="H14" s="10"/>
      <c r="I14" s="10"/>
      <c r="J14" s="11">
        <f t="shared" si="4"/>
        <v>706</v>
      </c>
      <c r="L14" s="26"/>
      <c r="N14" s="27"/>
      <c r="P14" s="26"/>
    </row>
    <row r="15" spans="1:16" s="23" customFormat="1" ht="16.8" x14ac:dyDescent="0.3">
      <c r="A15" s="5">
        <v>6</v>
      </c>
      <c r="B15" s="25" t="s">
        <v>4</v>
      </c>
      <c r="C15" s="7">
        <f t="shared" si="2"/>
        <v>0</v>
      </c>
      <c r="D15" s="8"/>
      <c r="E15" s="8">
        <v>0</v>
      </c>
      <c r="F15" s="18">
        <f t="shared" si="3"/>
        <v>0</v>
      </c>
      <c r="G15" s="10"/>
      <c r="H15" s="10"/>
      <c r="I15" s="10"/>
      <c r="J15" s="11">
        <f t="shared" si="4"/>
        <v>0</v>
      </c>
      <c r="L15" s="26"/>
      <c r="N15" s="27"/>
      <c r="P15" s="26"/>
    </row>
    <row r="16" spans="1:16" s="23" customFormat="1" ht="16.8" x14ac:dyDescent="0.3">
      <c r="A16" s="5">
        <v>7</v>
      </c>
      <c r="B16" s="25" t="s">
        <v>5</v>
      </c>
      <c r="C16" s="7">
        <f t="shared" si="2"/>
        <v>503</v>
      </c>
      <c r="D16" s="8">
        <v>436</v>
      </c>
      <c r="E16" s="8">
        <v>45</v>
      </c>
      <c r="F16" s="18">
        <v>22</v>
      </c>
      <c r="G16" s="10"/>
      <c r="H16" s="10"/>
      <c r="I16" s="10"/>
      <c r="J16" s="11">
        <f t="shared" si="4"/>
        <v>503</v>
      </c>
      <c r="L16" s="26"/>
      <c r="N16" s="27"/>
      <c r="P16" s="26"/>
    </row>
    <row r="17" spans="1:16" s="23" customFormat="1" ht="16.8" x14ac:dyDescent="0.3">
      <c r="A17" s="5">
        <v>8</v>
      </c>
      <c r="B17" s="25" t="s">
        <v>6</v>
      </c>
      <c r="C17" s="7">
        <f t="shared" si="2"/>
        <v>303</v>
      </c>
      <c r="D17" s="8">
        <v>264</v>
      </c>
      <c r="E17" s="8">
        <v>26</v>
      </c>
      <c r="F17" s="18">
        <v>13</v>
      </c>
      <c r="G17" s="10"/>
      <c r="H17" s="10"/>
      <c r="I17" s="10"/>
      <c r="J17" s="11">
        <f t="shared" si="4"/>
        <v>303</v>
      </c>
      <c r="L17" s="26"/>
      <c r="N17" s="27"/>
      <c r="P17" s="26"/>
    </row>
    <row r="18" spans="1:16" s="23" customFormat="1" ht="16.8" x14ac:dyDescent="0.3">
      <c r="A18" s="5">
        <v>9</v>
      </c>
      <c r="B18" s="25" t="s">
        <v>7</v>
      </c>
      <c r="C18" s="7">
        <f t="shared" si="2"/>
        <v>470</v>
      </c>
      <c r="D18" s="8">
        <v>409</v>
      </c>
      <c r="E18" s="8">
        <v>41</v>
      </c>
      <c r="F18" s="18">
        <v>20</v>
      </c>
      <c r="G18" s="10"/>
      <c r="H18" s="10"/>
      <c r="I18" s="10"/>
      <c r="J18" s="11">
        <f t="shared" si="4"/>
        <v>470</v>
      </c>
      <c r="L18" s="26"/>
      <c r="N18" s="27"/>
      <c r="P18" s="26"/>
    </row>
    <row r="19" spans="1:16" s="23" customFormat="1" ht="16.8" x14ac:dyDescent="0.3">
      <c r="A19" s="5">
        <v>10</v>
      </c>
      <c r="B19" s="25" t="s">
        <v>8</v>
      </c>
      <c r="C19" s="7">
        <f t="shared" si="2"/>
        <v>339</v>
      </c>
      <c r="D19" s="8">
        <v>294</v>
      </c>
      <c r="E19" s="8">
        <v>30</v>
      </c>
      <c r="F19" s="18">
        <v>15</v>
      </c>
      <c r="G19" s="10"/>
      <c r="H19" s="10"/>
      <c r="I19" s="10"/>
      <c r="J19" s="11">
        <f t="shared" si="4"/>
        <v>339</v>
      </c>
      <c r="L19" s="26"/>
      <c r="N19" s="27"/>
      <c r="P19" s="26"/>
    </row>
    <row r="20" spans="1:16" s="23" customFormat="1" ht="16.8" x14ac:dyDescent="0.3">
      <c r="A20" s="5">
        <v>11</v>
      </c>
      <c r="B20" s="25" t="s">
        <v>9</v>
      </c>
      <c r="C20" s="7">
        <f t="shared" si="2"/>
        <v>735</v>
      </c>
      <c r="D20" s="8">
        <v>639</v>
      </c>
      <c r="E20" s="8">
        <v>64</v>
      </c>
      <c r="F20" s="18">
        <v>32</v>
      </c>
      <c r="G20" s="10"/>
      <c r="H20" s="10"/>
      <c r="I20" s="10"/>
      <c r="J20" s="11">
        <f t="shared" si="4"/>
        <v>735</v>
      </c>
      <c r="L20" s="26"/>
      <c r="N20" s="27"/>
      <c r="P20" s="26"/>
    </row>
    <row r="21" spans="1:16" s="23" customFormat="1" ht="16.8" x14ac:dyDescent="0.3">
      <c r="A21" s="5">
        <v>12</v>
      </c>
      <c r="B21" s="25" t="s">
        <v>10</v>
      </c>
      <c r="C21" s="7">
        <f t="shared" si="2"/>
        <v>412</v>
      </c>
      <c r="D21" s="8">
        <v>358</v>
      </c>
      <c r="E21" s="8">
        <v>36</v>
      </c>
      <c r="F21" s="18">
        <v>18</v>
      </c>
      <c r="G21" s="10"/>
      <c r="H21" s="10"/>
      <c r="I21" s="10"/>
      <c r="J21" s="11">
        <f t="shared" si="4"/>
        <v>412</v>
      </c>
      <c r="L21" s="26"/>
      <c r="N21" s="27"/>
      <c r="P21" s="26"/>
    </row>
    <row r="22" spans="1:16" s="23" customFormat="1" ht="16.8" x14ac:dyDescent="0.3">
      <c r="A22" s="13">
        <v>13</v>
      </c>
      <c r="B22" s="25" t="s">
        <v>11</v>
      </c>
      <c r="C22" s="7">
        <f t="shared" si="2"/>
        <v>436</v>
      </c>
      <c r="D22" s="8">
        <v>379</v>
      </c>
      <c r="E22" s="8">
        <v>38</v>
      </c>
      <c r="F22" s="18">
        <v>19</v>
      </c>
      <c r="G22" s="10"/>
      <c r="H22" s="10"/>
      <c r="I22" s="10"/>
      <c r="J22" s="11">
        <f t="shared" si="4"/>
        <v>436</v>
      </c>
      <c r="L22" s="26"/>
      <c r="N22" s="27"/>
      <c r="P22" s="26"/>
    </row>
    <row r="23" spans="1:16" s="23" customFormat="1" ht="16.8" x14ac:dyDescent="0.3">
      <c r="A23" s="5">
        <v>14</v>
      </c>
      <c r="B23" s="25" t="s">
        <v>12</v>
      </c>
      <c r="C23" s="7">
        <f>SUM(D23:F23)</f>
        <v>375</v>
      </c>
      <c r="D23" s="7">
        <v>326</v>
      </c>
      <c r="E23" s="7">
        <v>33</v>
      </c>
      <c r="F23" s="18">
        <v>16</v>
      </c>
      <c r="G23" s="4">
        <f>G25+G41</f>
        <v>0</v>
      </c>
      <c r="H23" s="4">
        <f>H25+H41</f>
        <v>0</v>
      </c>
      <c r="I23" s="4"/>
      <c r="J23" s="11">
        <f t="shared" si="4"/>
        <v>375</v>
      </c>
      <c r="L23" s="26"/>
      <c r="N23" s="27"/>
      <c r="P23" s="26"/>
    </row>
    <row r="24" spans="1:16" s="23" customFormat="1" ht="36.75" customHeight="1" x14ac:dyDescent="0.3">
      <c r="A24" s="20" t="s">
        <v>29</v>
      </c>
      <c r="B24" s="28" t="s">
        <v>30</v>
      </c>
      <c r="C24" s="4">
        <f>C25+C41</f>
        <v>2587</v>
      </c>
      <c r="D24" s="4">
        <f t="shared" ref="D24:J24" si="5">D25+D41</f>
        <v>2249</v>
      </c>
      <c r="E24" s="4">
        <f t="shared" si="5"/>
        <v>225</v>
      </c>
      <c r="F24" s="4">
        <f t="shared" si="5"/>
        <v>113</v>
      </c>
      <c r="G24" s="4">
        <f t="shared" si="5"/>
        <v>0</v>
      </c>
      <c r="H24" s="4">
        <f t="shared" si="5"/>
        <v>0</v>
      </c>
      <c r="I24" s="4">
        <f t="shared" si="5"/>
        <v>445</v>
      </c>
      <c r="J24" s="4">
        <f t="shared" si="5"/>
        <v>2142</v>
      </c>
      <c r="N24" s="29"/>
    </row>
    <row r="25" spans="1:16" s="30" customFormat="1" ht="33.6" x14ac:dyDescent="0.3">
      <c r="A25" s="2" t="s">
        <v>31</v>
      </c>
      <c r="B25" s="14" t="s">
        <v>32</v>
      </c>
      <c r="C25" s="15">
        <f>SUM(C26:C40)</f>
        <v>2142</v>
      </c>
      <c r="D25" s="15">
        <f t="shared" ref="D25:F25" si="6">SUM(D26:D40)</f>
        <v>1862</v>
      </c>
      <c r="E25" s="15">
        <f t="shared" si="6"/>
        <v>186</v>
      </c>
      <c r="F25" s="15">
        <f t="shared" si="6"/>
        <v>94</v>
      </c>
      <c r="G25" s="15">
        <f t="shared" ref="G25:J25" si="7">SUM(G26:G40)</f>
        <v>0</v>
      </c>
      <c r="H25" s="15">
        <f t="shared" si="7"/>
        <v>0</v>
      </c>
      <c r="I25" s="15">
        <f t="shared" si="7"/>
        <v>0</v>
      </c>
      <c r="J25" s="15">
        <f t="shared" si="7"/>
        <v>2142</v>
      </c>
    </row>
    <row r="26" spans="1:16" s="21" customFormat="1" ht="16.8" x14ac:dyDescent="0.3">
      <c r="A26" s="9">
        <v>1</v>
      </c>
      <c r="B26" s="25" t="s">
        <v>1</v>
      </c>
      <c r="C26" s="7">
        <f t="shared" ref="C26:C38" si="8">SUM(D26:F26)</f>
        <v>222</v>
      </c>
      <c r="D26" s="8">
        <v>193</v>
      </c>
      <c r="E26" s="8">
        <v>19</v>
      </c>
      <c r="F26" s="8">
        <v>10</v>
      </c>
      <c r="G26" s="11"/>
      <c r="H26" s="11"/>
      <c r="I26" s="11"/>
      <c r="J26" s="11">
        <f>C26</f>
        <v>222</v>
      </c>
    </row>
    <row r="27" spans="1:16" s="21" customFormat="1" ht="16.8" x14ac:dyDescent="0.3">
      <c r="A27" s="5">
        <v>2</v>
      </c>
      <c r="B27" s="25" t="s">
        <v>13</v>
      </c>
      <c r="C27" s="7">
        <f t="shared" si="8"/>
        <v>0</v>
      </c>
      <c r="D27" s="8">
        <v>0</v>
      </c>
      <c r="E27" s="8">
        <f t="shared" ref="E27:E40" si="9">D27*10%</f>
        <v>0</v>
      </c>
      <c r="F27" s="8">
        <f t="shared" ref="F27:F31" si="10">D27*5%</f>
        <v>0</v>
      </c>
      <c r="G27" s="11"/>
      <c r="H27" s="11"/>
      <c r="I27" s="11"/>
      <c r="J27" s="11">
        <f t="shared" ref="J27:J40" si="11">C27</f>
        <v>0</v>
      </c>
    </row>
    <row r="28" spans="1:16" s="21" customFormat="1" ht="16.8" x14ac:dyDescent="0.3">
      <c r="A28" s="5">
        <v>3</v>
      </c>
      <c r="B28" s="25" t="s">
        <v>14</v>
      </c>
      <c r="C28" s="7">
        <f t="shared" si="8"/>
        <v>0</v>
      </c>
      <c r="D28" s="8">
        <v>0</v>
      </c>
      <c r="E28" s="8">
        <f t="shared" si="9"/>
        <v>0</v>
      </c>
      <c r="F28" s="8">
        <f t="shared" si="10"/>
        <v>0</v>
      </c>
      <c r="G28" s="11"/>
      <c r="H28" s="11"/>
      <c r="I28" s="11"/>
      <c r="J28" s="11">
        <f t="shared" si="11"/>
        <v>0</v>
      </c>
    </row>
    <row r="29" spans="1:16" s="21" customFormat="1" ht="16.8" x14ac:dyDescent="0.3">
      <c r="A29" s="5">
        <v>4</v>
      </c>
      <c r="B29" s="25" t="s">
        <v>2</v>
      </c>
      <c r="C29" s="7">
        <f t="shared" si="8"/>
        <v>222</v>
      </c>
      <c r="D29" s="8">
        <v>193</v>
      </c>
      <c r="E29" s="8">
        <v>19</v>
      </c>
      <c r="F29" s="8">
        <v>10</v>
      </c>
      <c r="G29" s="11"/>
      <c r="H29" s="11"/>
      <c r="I29" s="11"/>
      <c r="J29" s="11">
        <f t="shared" si="11"/>
        <v>222</v>
      </c>
    </row>
    <row r="30" spans="1:16" s="21" customFormat="1" ht="16.8" x14ac:dyDescent="0.3">
      <c r="A30" s="5">
        <v>5</v>
      </c>
      <c r="B30" s="25" t="s">
        <v>3</v>
      </c>
      <c r="C30" s="7">
        <f t="shared" si="8"/>
        <v>282</v>
      </c>
      <c r="D30" s="8">
        <v>245</v>
      </c>
      <c r="E30" s="8">
        <v>25</v>
      </c>
      <c r="F30" s="8">
        <v>12</v>
      </c>
      <c r="G30" s="11"/>
      <c r="H30" s="11"/>
      <c r="I30" s="11"/>
      <c r="J30" s="11">
        <f t="shared" si="11"/>
        <v>282</v>
      </c>
    </row>
    <row r="31" spans="1:16" s="21" customFormat="1" ht="16.8" x14ac:dyDescent="0.3">
      <c r="A31" s="5">
        <v>6</v>
      </c>
      <c r="B31" s="25" t="s">
        <v>4</v>
      </c>
      <c r="C31" s="7">
        <f t="shared" si="8"/>
        <v>0</v>
      </c>
      <c r="D31" s="8">
        <v>0</v>
      </c>
      <c r="E31" s="8">
        <f t="shared" si="9"/>
        <v>0</v>
      </c>
      <c r="F31" s="8">
        <f t="shared" si="10"/>
        <v>0</v>
      </c>
      <c r="G31" s="11"/>
      <c r="H31" s="11"/>
      <c r="I31" s="11"/>
      <c r="J31" s="11">
        <f t="shared" si="11"/>
        <v>0</v>
      </c>
    </row>
    <row r="32" spans="1:16" s="21" customFormat="1" ht="16.8" x14ac:dyDescent="0.3">
      <c r="A32" s="5">
        <v>7</v>
      </c>
      <c r="B32" s="25" t="s">
        <v>5</v>
      </c>
      <c r="C32" s="7">
        <f t="shared" si="8"/>
        <v>200</v>
      </c>
      <c r="D32" s="8">
        <v>174</v>
      </c>
      <c r="E32" s="8">
        <v>17</v>
      </c>
      <c r="F32" s="8">
        <v>9</v>
      </c>
      <c r="G32" s="11"/>
      <c r="H32" s="11"/>
      <c r="I32" s="11"/>
      <c r="J32" s="11">
        <f t="shared" si="11"/>
        <v>200</v>
      </c>
    </row>
    <row r="33" spans="1:10" s="21" customFormat="1" ht="16.8" x14ac:dyDescent="0.3">
      <c r="A33" s="5">
        <v>8</v>
      </c>
      <c r="B33" s="25" t="s">
        <v>6</v>
      </c>
      <c r="C33" s="7">
        <f t="shared" si="8"/>
        <v>118</v>
      </c>
      <c r="D33" s="8">
        <v>103</v>
      </c>
      <c r="E33" s="8">
        <v>10</v>
      </c>
      <c r="F33" s="8">
        <v>5</v>
      </c>
      <c r="G33" s="11"/>
      <c r="H33" s="11"/>
      <c r="I33" s="11"/>
      <c r="J33" s="11">
        <f t="shared" si="11"/>
        <v>118</v>
      </c>
    </row>
    <row r="34" spans="1:10" s="21" customFormat="1" ht="16.8" x14ac:dyDescent="0.3">
      <c r="A34" s="5">
        <v>9</v>
      </c>
      <c r="B34" s="25" t="s">
        <v>7</v>
      </c>
      <c r="C34" s="7">
        <f t="shared" si="8"/>
        <v>187</v>
      </c>
      <c r="D34" s="8">
        <v>163</v>
      </c>
      <c r="E34" s="8">
        <v>16</v>
      </c>
      <c r="F34" s="8">
        <v>8</v>
      </c>
      <c r="G34" s="11"/>
      <c r="H34" s="11"/>
      <c r="I34" s="11"/>
      <c r="J34" s="11">
        <f t="shared" si="11"/>
        <v>187</v>
      </c>
    </row>
    <row r="35" spans="1:10" s="21" customFormat="1" ht="16.8" x14ac:dyDescent="0.3">
      <c r="A35" s="5">
        <v>10</v>
      </c>
      <c r="B35" s="25" t="s">
        <v>8</v>
      </c>
      <c r="C35" s="7">
        <f t="shared" si="8"/>
        <v>134</v>
      </c>
      <c r="D35" s="8">
        <v>116</v>
      </c>
      <c r="E35" s="8">
        <v>12</v>
      </c>
      <c r="F35" s="8">
        <v>6</v>
      </c>
      <c r="G35" s="11"/>
      <c r="H35" s="11"/>
      <c r="I35" s="11"/>
      <c r="J35" s="11">
        <f t="shared" si="11"/>
        <v>134</v>
      </c>
    </row>
    <row r="36" spans="1:10" s="21" customFormat="1" ht="16.8" x14ac:dyDescent="0.3">
      <c r="A36" s="5">
        <v>11</v>
      </c>
      <c r="B36" s="25" t="s">
        <v>9</v>
      </c>
      <c r="C36" s="7">
        <f t="shared" si="8"/>
        <v>296</v>
      </c>
      <c r="D36" s="8">
        <v>257</v>
      </c>
      <c r="E36" s="8">
        <v>26</v>
      </c>
      <c r="F36" s="8">
        <v>13</v>
      </c>
      <c r="G36" s="11"/>
      <c r="H36" s="11"/>
      <c r="I36" s="11"/>
      <c r="J36" s="11">
        <f t="shared" si="11"/>
        <v>296</v>
      </c>
    </row>
    <row r="37" spans="1:10" s="21" customFormat="1" ht="16.8" x14ac:dyDescent="0.3">
      <c r="A37" s="5">
        <v>12</v>
      </c>
      <c r="B37" s="25" t="s">
        <v>10</v>
      </c>
      <c r="C37" s="7">
        <f t="shared" si="8"/>
        <v>163</v>
      </c>
      <c r="D37" s="8">
        <v>142</v>
      </c>
      <c r="E37" s="8">
        <v>14</v>
      </c>
      <c r="F37" s="8">
        <v>7</v>
      </c>
      <c r="G37" s="11"/>
      <c r="H37" s="11"/>
      <c r="I37" s="11"/>
      <c r="J37" s="11">
        <f t="shared" si="11"/>
        <v>163</v>
      </c>
    </row>
    <row r="38" spans="1:10" s="21" customFormat="1" ht="16.8" x14ac:dyDescent="0.3">
      <c r="A38" s="5">
        <v>13</v>
      </c>
      <c r="B38" s="25" t="s">
        <v>11</v>
      </c>
      <c r="C38" s="7">
        <f t="shared" si="8"/>
        <v>174</v>
      </c>
      <c r="D38" s="8">
        <v>151</v>
      </c>
      <c r="E38" s="8">
        <v>15</v>
      </c>
      <c r="F38" s="8">
        <v>8</v>
      </c>
      <c r="G38" s="11"/>
      <c r="H38" s="11"/>
      <c r="I38" s="11"/>
      <c r="J38" s="11">
        <f t="shared" si="11"/>
        <v>174</v>
      </c>
    </row>
    <row r="39" spans="1:10" s="21" customFormat="1" ht="16.8" x14ac:dyDescent="0.3">
      <c r="A39" s="5">
        <v>14</v>
      </c>
      <c r="B39" s="25" t="s">
        <v>12</v>
      </c>
      <c r="C39" s="7">
        <f>SUM(D39:F39)</f>
        <v>144</v>
      </c>
      <c r="D39" s="8">
        <v>125</v>
      </c>
      <c r="E39" s="8">
        <v>13</v>
      </c>
      <c r="F39" s="8">
        <v>6</v>
      </c>
      <c r="G39" s="11"/>
      <c r="H39" s="11"/>
      <c r="I39" s="11"/>
      <c r="J39" s="11">
        <f t="shared" si="11"/>
        <v>144</v>
      </c>
    </row>
    <row r="40" spans="1:10" s="21" customFormat="1" ht="16.8" hidden="1" x14ac:dyDescent="0.3">
      <c r="A40" s="5">
        <v>15</v>
      </c>
      <c r="B40" s="12" t="s">
        <v>33</v>
      </c>
      <c r="C40" s="7">
        <f t="shared" ref="C40" si="12">SUM(D40:E40)</f>
        <v>0</v>
      </c>
      <c r="D40" s="8">
        <f>'[1]Dư án 3'!H23</f>
        <v>0</v>
      </c>
      <c r="E40" s="8">
        <f t="shared" si="9"/>
        <v>0</v>
      </c>
      <c r="F40" s="8"/>
      <c r="G40" s="11"/>
      <c r="H40" s="11"/>
      <c r="I40" s="11"/>
      <c r="J40" s="11">
        <f t="shared" si="11"/>
        <v>0</v>
      </c>
    </row>
    <row r="41" spans="1:10" s="30" customFormat="1" ht="33.6" x14ac:dyDescent="0.3">
      <c r="A41" s="2" t="s">
        <v>34</v>
      </c>
      <c r="B41" s="14" t="s">
        <v>35</v>
      </c>
      <c r="C41" s="15">
        <f>SUM(C42:C55)</f>
        <v>445</v>
      </c>
      <c r="D41" s="15">
        <f>SUM(D42:D55)</f>
        <v>387</v>
      </c>
      <c r="E41" s="15">
        <f t="shared" ref="E41:F41" si="13">SUM(E42:E55)</f>
        <v>39</v>
      </c>
      <c r="F41" s="15">
        <f t="shared" si="13"/>
        <v>19</v>
      </c>
      <c r="G41" s="15">
        <f>SUM(G42:G55)</f>
        <v>0</v>
      </c>
      <c r="H41" s="15">
        <f>SUM(H42:H55)</f>
        <v>0</v>
      </c>
      <c r="I41" s="15">
        <f>SUM(I42:I55)</f>
        <v>445</v>
      </c>
      <c r="J41" s="15">
        <f>SUM(J42:J55)</f>
        <v>0</v>
      </c>
    </row>
    <row r="42" spans="1:10" s="21" customFormat="1" ht="16.8" x14ac:dyDescent="0.3">
      <c r="A42" s="9">
        <v>1</v>
      </c>
      <c r="B42" s="25" t="s">
        <v>1</v>
      </c>
      <c r="C42" s="7">
        <f>SUM(D42:F42)</f>
        <v>30</v>
      </c>
      <c r="D42" s="8">
        <v>26</v>
      </c>
      <c r="E42" s="8">
        <v>3</v>
      </c>
      <c r="F42" s="8">
        <v>1</v>
      </c>
      <c r="G42" s="11"/>
      <c r="H42" s="11"/>
      <c r="I42" s="11">
        <f>C42</f>
        <v>30</v>
      </c>
      <c r="J42" s="11"/>
    </row>
    <row r="43" spans="1:10" s="21" customFormat="1" ht="16.8" x14ac:dyDescent="0.3">
      <c r="A43" s="5">
        <v>2</v>
      </c>
      <c r="B43" s="25" t="s">
        <v>13</v>
      </c>
      <c r="C43" s="7">
        <f t="shared" ref="C43:C54" si="14">SUM(D43:F43)</f>
        <v>66</v>
      </c>
      <c r="D43" s="8">
        <v>57</v>
      </c>
      <c r="E43" s="8">
        <v>6</v>
      </c>
      <c r="F43" s="8">
        <v>3</v>
      </c>
      <c r="G43" s="11"/>
      <c r="H43" s="11"/>
      <c r="I43" s="11">
        <f t="shared" ref="I43:I55" si="15">C43</f>
        <v>66</v>
      </c>
      <c r="J43" s="11"/>
    </row>
    <row r="44" spans="1:10" s="21" customFormat="1" ht="16.8" x14ac:dyDescent="0.3">
      <c r="A44" s="5">
        <v>3</v>
      </c>
      <c r="B44" s="25" t="s">
        <v>14</v>
      </c>
      <c r="C44" s="7">
        <f t="shared" si="14"/>
        <v>62</v>
      </c>
      <c r="D44" s="8">
        <v>54</v>
      </c>
      <c r="E44" s="8">
        <v>5</v>
      </c>
      <c r="F44" s="8">
        <v>3</v>
      </c>
      <c r="G44" s="11"/>
      <c r="H44" s="11"/>
      <c r="I44" s="11">
        <f t="shared" si="15"/>
        <v>62</v>
      </c>
      <c r="J44" s="11"/>
    </row>
    <row r="45" spans="1:10" s="21" customFormat="1" ht="16.8" x14ac:dyDescent="0.3">
      <c r="A45" s="5">
        <v>4</v>
      </c>
      <c r="B45" s="25" t="s">
        <v>2</v>
      </c>
      <c r="C45" s="7">
        <f t="shared" si="14"/>
        <v>31</v>
      </c>
      <c r="D45" s="8">
        <v>27</v>
      </c>
      <c r="E45" s="8">
        <v>3</v>
      </c>
      <c r="F45" s="8">
        <v>1</v>
      </c>
      <c r="G45" s="11"/>
      <c r="H45" s="11"/>
      <c r="I45" s="11">
        <f t="shared" si="15"/>
        <v>31</v>
      </c>
      <c r="J45" s="11"/>
    </row>
    <row r="46" spans="1:10" s="21" customFormat="1" ht="16.8" x14ac:dyDescent="0.3">
      <c r="A46" s="5">
        <v>5</v>
      </c>
      <c r="B46" s="25" t="s">
        <v>3</v>
      </c>
      <c r="C46" s="7">
        <f t="shared" si="14"/>
        <v>38</v>
      </c>
      <c r="D46" s="8">
        <v>33</v>
      </c>
      <c r="E46" s="8">
        <v>3</v>
      </c>
      <c r="F46" s="8">
        <v>2</v>
      </c>
      <c r="G46" s="11"/>
      <c r="H46" s="11"/>
      <c r="I46" s="11">
        <f t="shared" si="15"/>
        <v>38</v>
      </c>
      <c r="J46" s="11"/>
    </row>
    <row r="47" spans="1:10" s="21" customFormat="1" ht="16.8" x14ac:dyDescent="0.3">
      <c r="A47" s="5">
        <v>6</v>
      </c>
      <c r="B47" s="25" t="s">
        <v>4</v>
      </c>
      <c r="C47" s="7">
        <f t="shared" si="14"/>
        <v>25</v>
      </c>
      <c r="D47" s="8">
        <v>22</v>
      </c>
      <c r="E47" s="8">
        <v>2</v>
      </c>
      <c r="F47" s="8">
        <v>1</v>
      </c>
      <c r="G47" s="11"/>
      <c r="H47" s="11"/>
      <c r="I47" s="11">
        <f t="shared" si="15"/>
        <v>25</v>
      </c>
      <c r="J47" s="11"/>
    </row>
    <row r="48" spans="1:10" s="21" customFormat="1" ht="16.8" x14ac:dyDescent="0.3">
      <c r="A48" s="5">
        <v>7</v>
      </c>
      <c r="B48" s="25" t="s">
        <v>5</v>
      </c>
      <c r="C48" s="7">
        <f t="shared" si="14"/>
        <v>26</v>
      </c>
      <c r="D48" s="8">
        <v>23</v>
      </c>
      <c r="E48" s="8">
        <v>2</v>
      </c>
      <c r="F48" s="8">
        <v>1</v>
      </c>
      <c r="G48" s="11"/>
      <c r="H48" s="11"/>
      <c r="I48" s="11">
        <f t="shared" si="15"/>
        <v>26</v>
      </c>
      <c r="J48" s="11"/>
    </row>
    <row r="49" spans="1:10" s="21" customFormat="1" ht="16.8" x14ac:dyDescent="0.3">
      <c r="A49" s="5">
        <v>8</v>
      </c>
      <c r="B49" s="25" t="s">
        <v>6</v>
      </c>
      <c r="C49" s="7">
        <f t="shared" si="14"/>
        <v>18</v>
      </c>
      <c r="D49" s="8">
        <v>15</v>
      </c>
      <c r="E49" s="8">
        <v>2</v>
      </c>
      <c r="F49" s="8">
        <v>1</v>
      </c>
      <c r="G49" s="11"/>
      <c r="H49" s="11"/>
      <c r="I49" s="11">
        <f t="shared" si="15"/>
        <v>18</v>
      </c>
      <c r="J49" s="11"/>
    </row>
    <row r="50" spans="1:10" s="21" customFormat="1" ht="16.8" x14ac:dyDescent="0.3">
      <c r="A50" s="5">
        <v>9</v>
      </c>
      <c r="B50" s="25" t="s">
        <v>7</v>
      </c>
      <c r="C50" s="7">
        <f t="shared" si="14"/>
        <v>26</v>
      </c>
      <c r="D50" s="8">
        <v>22</v>
      </c>
      <c r="E50" s="8">
        <v>3</v>
      </c>
      <c r="F50" s="8">
        <v>1</v>
      </c>
      <c r="G50" s="11"/>
      <c r="H50" s="11"/>
      <c r="I50" s="11">
        <f t="shared" si="15"/>
        <v>26</v>
      </c>
      <c r="J50" s="11"/>
    </row>
    <row r="51" spans="1:10" s="21" customFormat="1" ht="16.8" x14ac:dyDescent="0.3">
      <c r="A51" s="5">
        <v>10</v>
      </c>
      <c r="B51" s="25" t="s">
        <v>8</v>
      </c>
      <c r="C51" s="7">
        <f t="shared" si="14"/>
        <v>19</v>
      </c>
      <c r="D51" s="8">
        <v>16</v>
      </c>
      <c r="E51" s="8">
        <v>2</v>
      </c>
      <c r="F51" s="8">
        <v>1</v>
      </c>
      <c r="G51" s="11"/>
      <c r="H51" s="11"/>
      <c r="I51" s="11">
        <f t="shared" si="15"/>
        <v>19</v>
      </c>
      <c r="J51" s="11"/>
    </row>
    <row r="52" spans="1:10" s="21" customFormat="1" ht="16.8" x14ac:dyDescent="0.3">
      <c r="A52" s="5">
        <v>11</v>
      </c>
      <c r="B52" s="25" t="s">
        <v>9</v>
      </c>
      <c r="C52" s="7">
        <f t="shared" si="14"/>
        <v>40</v>
      </c>
      <c r="D52" s="8">
        <v>34</v>
      </c>
      <c r="E52" s="8">
        <v>4</v>
      </c>
      <c r="F52" s="8">
        <v>2</v>
      </c>
      <c r="G52" s="11"/>
      <c r="H52" s="11"/>
      <c r="I52" s="11">
        <f t="shared" si="15"/>
        <v>40</v>
      </c>
      <c r="J52" s="11"/>
    </row>
    <row r="53" spans="1:10" s="21" customFormat="1" ht="16.8" x14ac:dyDescent="0.3">
      <c r="A53" s="5">
        <v>12</v>
      </c>
      <c r="B53" s="25" t="s">
        <v>10</v>
      </c>
      <c r="C53" s="7">
        <f t="shared" si="14"/>
        <v>23</v>
      </c>
      <c r="D53" s="8">
        <v>20</v>
      </c>
      <c r="E53" s="8">
        <v>2</v>
      </c>
      <c r="F53" s="8">
        <v>1</v>
      </c>
      <c r="G53" s="11"/>
      <c r="H53" s="11"/>
      <c r="I53" s="11">
        <f t="shared" si="15"/>
        <v>23</v>
      </c>
      <c r="J53" s="11"/>
    </row>
    <row r="54" spans="1:10" s="21" customFormat="1" ht="16.8" x14ac:dyDescent="0.3">
      <c r="A54" s="5">
        <v>13</v>
      </c>
      <c r="B54" s="25" t="s">
        <v>11</v>
      </c>
      <c r="C54" s="7">
        <f t="shared" si="14"/>
        <v>24</v>
      </c>
      <c r="D54" s="8">
        <v>21</v>
      </c>
      <c r="E54" s="8">
        <v>2</v>
      </c>
      <c r="F54" s="8">
        <v>1</v>
      </c>
      <c r="G54" s="11"/>
      <c r="H54" s="11"/>
      <c r="I54" s="11">
        <f t="shared" si="15"/>
        <v>24</v>
      </c>
      <c r="J54" s="11"/>
    </row>
    <row r="55" spans="1:10" s="21" customFormat="1" ht="16.8" hidden="1" x14ac:dyDescent="0.3">
      <c r="A55" s="5">
        <v>14</v>
      </c>
      <c r="B55" s="25" t="s">
        <v>12</v>
      </c>
      <c r="C55" s="7">
        <f t="shared" ref="C55" si="16">SUM(D55:E55)</f>
        <v>17</v>
      </c>
      <c r="D55" s="8">
        <v>17</v>
      </c>
      <c r="E55" s="8">
        <f>'[1]Dư án 3'!M22</f>
        <v>0</v>
      </c>
      <c r="F55" s="8"/>
      <c r="G55" s="11"/>
      <c r="H55" s="11"/>
      <c r="I55" s="11">
        <f t="shared" si="15"/>
        <v>17</v>
      </c>
      <c r="J55" s="11"/>
    </row>
    <row r="56" spans="1:10" s="23" customFormat="1" ht="50.4" x14ac:dyDescent="0.3">
      <c r="A56" s="20" t="s">
        <v>36</v>
      </c>
      <c r="B56" s="3" t="s">
        <v>37</v>
      </c>
      <c r="C56" s="4">
        <f>C57+C65</f>
        <v>2870.8500000000004</v>
      </c>
      <c r="D56" s="4">
        <f t="shared" ref="D56:J56" si="17">D57+D65</f>
        <v>2497</v>
      </c>
      <c r="E56" s="4">
        <f t="shared" si="17"/>
        <v>249</v>
      </c>
      <c r="F56" s="4">
        <f t="shared" si="17"/>
        <v>124.85000000000001</v>
      </c>
      <c r="G56" s="4">
        <f t="shared" si="17"/>
        <v>1992.65</v>
      </c>
      <c r="H56" s="4">
        <f t="shared" si="17"/>
        <v>0</v>
      </c>
      <c r="I56" s="4">
        <f t="shared" si="17"/>
        <v>0</v>
      </c>
      <c r="J56" s="4">
        <f t="shared" si="17"/>
        <v>878.2</v>
      </c>
    </row>
    <row r="57" spans="1:10" s="30" customFormat="1" ht="50.4" x14ac:dyDescent="0.3">
      <c r="A57" s="2" t="s">
        <v>38</v>
      </c>
      <c r="B57" s="14" t="s">
        <v>39</v>
      </c>
      <c r="C57" s="15">
        <f>SUM(C58:C59)</f>
        <v>1992.65</v>
      </c>
      <c r="D57" s="15">
        <f>SUM(D58:D59)</f>
        <v>1733</v>
      </c>
      <c r="E57" s="15">
        <f t="shared" ref="E57:F57" si="18">SUM(E58:E59)</f>
        <v>173</v>
      </c>
      <c r="F57" s="15">
        <f t="shared" si="18"/>
        <v>86.65</v>
      </c>
      <c r="G57" s="15">
        <f>SUM(G58:G59)</f>
        <v>1992.65</v>
      </c>
      <c r="H57" s="15">
        <f>SUM(H58:H59)</f>
        <v>0</v>
      </c>
      <c r="I57" s="15">
        <f>SUM(I58:I59)</f>
        <v>0</v>
      </c>
      <c r="J57" s="15">
        <f>SUM(J58:J59)</f>
        <v>0</v>
      </c>
    </row>
    <row r="58" spans="1:10" s="21" customFormat="1" ht="16.8" x14ac:dyDescent="0.3">
      <c r="A58" s="5">
        <v>1</v>
      </c>
      <c r="B58" s="12" t="s">
        <v>56</v>
      </c>
      <c r="C58" s="7">
        <f>SUM(D58:F58)</f>
        <v>1992.65</v>
      </c>
      <c r="D58" s="8">
        <f>'[1]Dự án 4'!H17</f>
        <v>1733</v>
      </c>
      <c r="E58" s="8">
        <f>'[1]Dự án 4'!I17</f>
        <v>173</v>
      </c>
      <c r="F58" s="8">
        <f>D58*5%</f>
        <v>86.65</v>
      </c>
      <c r="G58" s="11">
        <f t="shared" ref="G58:G59" si="19">C58</f>
        <v>1992.65</v>
      </c>
      <c r="H58" s="11"/>
      <c r="I58" s="11"/>
      <c r="J58" s="11"/>
    </row>
    <row r="59" spans="1:10" s="21" customFormat="1" ht="33.6" hidden="1" x14ac:dyDescent="0.3">
      <c r="A59" s="5">
        <v>16</v>
      </c>
      <c r="B59" s="12" t="s">
        <v>42</v>
      </c>
      <c r="C59" s="7">
        <f t="shared" ref="C59:C69" si="20">SUM(D59:E59)</f>
        <v>0</v>
      </c>
      <c r="D59" s="8">
        <f>'[1]Dự án 4'!H23</f>
        <v>0</v>
      </c>
      <c r="E59" s="8">
        <f>'[1]Dự án 4'!I23</f>
        <v>0</v>
      </c>
      <c r="F59" s="8"/>
      <c r="G59" s="11">
        <f t="shared" si="19"/>
        <v>0</v>
      </c>
      <c r="H59" s="11"/>
      <c r="I59" s="11"/>
      <c r="J59" s="11"/>
    </row>
    <row r="60" spans="1:10" s="21" customFormat="1" ht="16.8" hidden="1" x14ac:dyDescent="0.3">
      <c r="A60" s="5">
        <v>12</v>
      </c>
      <c r="B60" s="12" t="s">
        <v>27</v>
      </c>
      <c r="C60" s="7">
        <f t="shared" si="20"/>
        <v>0</v>
      </c>
      <c r="D60" s="8">
        <f>'[1]Dự án 4'!L19</f>
        <v>0</v>
      </c>
      <c r="E60" s="8">
        <f>'[1]Dự án 4'!M19</f>
        <v>0</v>
      </c>
      <c r="F60" s="8"/>
      <c r="G60" s="11"/>
      <c r="H60" s="11"/>
      <c r="I60" s="11"/>
      <c r="J60" s="8">
        <f t="shared" ref="J60:J69" si="21">C60</f>
        <v>0</v>
      </c>
    </row>
    <row r="61" spans="1:10" s="21" customFormat="1" ht="16.8" hidden="1" x14ac:dyDescent="0.3">
      <c r="A61" s="5">
        <v>13</v>
      </c>
      <c r="B61" s="12" t="s">
        <v>28</v>
      </c>
      <c r="C61" s="7">
        <f t="shared" si="20"/>
        <v>0</v>
      </c>
      <c r="D61" s="8">
        <f>'[1]Dự án 4'!L20</f>
        <v>0</v>
      </c>
      <c r="E61" s="8">
        <f>'[1]Dự án 4'!M20</f>
        <v>0</v>
      </c>
      <c r="F61" s="8"/>
      <c r="G61" s="11"/>
      <c r="H61" s="11"/>
      <c r="I61" s="11"/>
      <c r="J61" s="8">
        <f t="shared" si="21"/>
        <v>0</v>
      </c>
    </row>
    <row r="62" spans="1:10" s="21" customFormat="1" ht="33.6" hidden="1" x14ac:dyDescent="0.3">
      <c r="A62" s="5">
        <v>15</v>
      </c>
      <c r="B62" s="6" t="s">
        <v>40</v>
      </c>
      <c r="C62" s="7">
        <f t="shared" si="20"/>
        <v>0</v>
      </c>
      <c r="D62" s="8">
        <f>'[1]Dự án 4'!L21</f>
        <v>0</v>
      </c>
      <c r="E62" s="8">
        <f>'[1]Dự án 4'!M21</f>
        <v>0</v>
      </c>
      <c r="F62" s="8"/>
      <c r="G62" s="11"/>
      <c r="H62" s="11"/>
      <c r="I62" s="11"/>
      <c r="J62" s="8">
        <f t="shared" si="21"/>
        <v>0</v>
      </c>
    </row>
    <row r="63" spans="1:10" s="21" customFormat="1" ht="33.6" hidden="1" x14ac:dyDescent="0.3">
      <c r="A63" s="5">
        <v>16</v>
      </c>
      <c r="B63" s="6" t="s">
        <v>41</v>
      </c>
      <c r="C63" s="7">
        <f t="shared" si="20"/>
        <v>0</v>
      </c>
      <c r="D63" s="8">
        <f>'[1]Dự án 4'!L22</f>
        <v>0</v>
      </c>
      <c r="E63" s="8">
        <f>'[1]Dự án 4'!M22</f>
        <v>0</v>
      </c>
      <c r="F63" s="8"/>
      <c r="G63" s="11"/>
      <c r="H63" s="11"/>
      <c r="I63" s="11"/>
      <c r="J63" s="8">
        <f t="shared" si="21"/>
        <v>0</v>
      </c>
    </row>
    <row r="64" spans="1:10" s="21" customFormat="1" ht="33.6" hidden="1" x14ac:dyDescent="0.3">
      <c r="A64" s="5">
        <v>4</v>
      </c>
      <c r="B64" s="12" t="s">
        <v>42</v>
      </c>
      <c r="C64" s="7">
        <f t="shared" si="20"/>
        <v>0</v>
      </c>
      <c r="D64" s="8">
        <f>'[1]Dự án 4'!L23</f>
        <v>0</v>
      </c>
      <c r="E64" s="8">
        <f>'[1]Dự án 4'!M23</f>
        <v>0</v>
      </c>
      <c r="F64" s="8"/>
      <c r="G64" s="11"/>
      <c r="H64" s="11"/>
      <c r="I64" s="11"/>
      <c r="J64" s="8">
        <f t="shared" si="21"/>
        <v>0</v>
      </c>
    </row>
    <row r="65" spans="1:10" s="30" customFormat="1" ht="33.6" x14ac:dyDescent="0.3">
      <c r="A65" s="2" t="s">
        <v>43</v>
      </c>
      <c r="B65" s="14" t="s">
        <v>44</v>
      </c>
      <c r="C65" s="15">
        <f>SUM(C66:C69)</f>
        <v>878.2</v>
      </c>
      <c r="D65" s="15">
        <f>SUM(D66:D69)</f>
        <v>764</v>
      </c>
      <c r="E65" s="15">
        <f t="shared" ref="E65:F65" si="22">SUM(E66:E69)</f>
        <v>76</v>
      </c>
      <c r="F65" s="15">
        <f t="shared" si="22"/>
        <v>38.200000000000003</v>
      </c>
      <c r="G65" s="15">
        <f>SUM(G66:G69)</f>
        <v>0</v>
      </c>
      <c r="H65" s="15">
        <f>SUM(H66:H69)</f>
        <v>0</v>
      </c>
      <c r="I65" s="15">
        <f>SUM(I66:I69)</f>
        <v>0</v>
      </c>
      <c r="J65" s="15">
        <f>SUM(J66:J69)</f>
        <v>878.2</v>
      </c>
    </row>
    <row r="66" spans="1:10" s="21" customFormat="1" ht="16.8" x14ac:dyDescent="0.3">
      <c r="A66" s="5">
        <v>1</v>
      </c>
      <c r="B66" s="12" t="s">
        <v>57</v>
      </c>
      <c r="C66" s="7">
        <f>SUM(D66:F69)</f>
        <v>878.2</v>
      </c>
      <c r="D66" s="8">
        <f>'[1]Dự án 4'!P17</f>
        <v>764</v>
      </c>
      <c r="E66" s="8">
        <f>'[1]Dự án 4'!Q17</f>
        <v>76</v>
      </c>
      <c r="F66" s="8">
        <f>D66*5%</f>
        <v>38.200000000000003</v>
      </c>
      <c r="G66" s="11"/>
      <c r="H66" s="11"/>
      <c r="I66" s="11"/>
      <c r="J66" s="8">
        <f t="shared" si="21"/>
        <v>878.2</v>
      </c>
    </row>
    <row r="67" spans="1:10" s="21" customFormat="1" ht="33.6" hidden="1" x14ac:dyDescent="0.3">
      <c r="A67" s="5">
        <v>14</v>
      </c>
      <c r="B67" s="6" t="s">
        <v>40</v>
      </c>
      <c r="C67" s="7">
        <f t="shared" si="20"/>
        <v>0</v>
      </c>
      <c r="D67" s="8">
        <f>'[1]Dự án 4'!P21</f>
        <v>0</v>
      </c>
      <c r="E67" s="8">
        <f>'[1]Dự án 4'!Q21</f>
        <v>0</v>
      </c>
      <c r="F67" s="8"/>
      <c r="G67" s="11"/>
      <c r="H67" s="11"/>
      <c r="I67" s="11"/>
      <c r="J67" s="8">
        <f t="shared" si="21"/>
        <v>0</v>
      </c>
    </row>
    <row r="68" spans="1:10" s="21" customFormat="1" ht="33.6" hidden="1" x14ac:dyDescent="0.3">
      <c r="A68" s="5">
        <v>15</v>
      </c>
      <c r="B68" s="6" t="s">
        <v>41</v>
      </c>
      <c r="C68" s="7">
        <f t="shared" si="20"/>
        <v>0</v>
      </c>
      <c r="D68" s="8">
        <f>'[1]Dự án 4'!P22</f>
        <v>0</v>
      </c>
      <c r="E68" s="8">
        <f>'[1]Dự án 4'!Q22</f>
        <v>0</v>
      </c>
      <c r="F68" s="8"/>
      <c r="G68" s="11"/>
      <c r="H68" s="11"/>
      <c r="I68" s="11"/>
      <c r="J68" s="8">
        <f t="shared" si="21"/>
        <v>0</v>
      </c>
    </row>
    <row r="69" spans="1:10" s="21" customFormat="1" ht="33.6" hidden="1" x14ac:dyDescent="0.3">
      <c r="A69" s="5">
        <v>14</v>
      </c>
      <c r="B69" s="12" t="s">
        <v>42</v>
      </c>
      <c r="C69" s="7">
        <f t="shared" si="20"/>
        <v>0</v>
      </c>
      <c r="D69" s="8">
        <f>'[1]Dự án 4'!P23</f>
        <v>0</v>
      </c>
      <c r="E69" s="8">
        <f>'[1]Dự án 4'!Q23</f>
        <v>0</v>
      </c>
      <c r="F69" s="8"/>
      <c r="G69" s="11"/>
      <c r="H69" s="11"/>
      <c r="I69" s="11"/>
      <c r="J69" s="8">
        <f t="shared" si="21"/>
        <v>0</v>
      </c>
    </row>
    <row r="70" spans="1:10" s="23" customFormat="1" ht="33.6" x14ac:dyDescent="0.3">
      <c r="A70" s="20" t="s">
        <v>58</v>
      </c>
      <c r="B70" s="3" t="s">
        <v>46</v>
      </c>
      <c r="C70" s="4">
        <f>C71+C86</f>
        <v>884</v>
      </c>
      <c r="D70" s="4">
        <f t="shared" ref="D70:J70" si="23">D71+D86</f>
        <v>769</v>
      </c>
      <c r="E70" s="4">
        <f t="shared" si="23"/>
        <v>77</v>
      </c>
      <c r="F70" s="4">
        <f t="shared" si="23"/>
        <v>38</v>
      </c>
      <c r="G70" s="4">
        <f t="shared" si="23"/>
        <v>0</v>
      </c>
      <c r="H70" s="4">
        <f t="shared" si="23"/>
        <v>884</v>
      </c>
      <c r="I70" s="4">
        <f t="shared" si="23"/>
        <v>0</v>
      </c>
      <c r="J70" s="4">
        <f t="shared" si="23"/>
        <v>0</v>
      </c>
    </row>
    <row r="71" spans="1:10" s="30" customFormat="1" ht="33.6" x14ac:dyDescent="0.3">
      <c r="A71" s="2" t="s">
        <v>59</v>
      </c>
      <c r="B71" s="14" t="s">
        <v>48</v>
      </c>
      <c r="C71" s="15">
        <f t="shared" ref="C71:J71" si="24">SUM(C72:C85)</f>
        <v>581</v>
      </c>
      <c r="D71" s="15">
        <f t="shared" si="24"/>
        <v>505</v>
      </c>
      <c r="E71" s="19">
        <f t="shared" si="24"/>
        <v>51</v>
      </c>
      <c r="F71" s="19">
        <f t="shared" si="24"/>
        <v>25</v>
      </c>
      <c r="G71" s="15">
        <f t="shared" si="24"/>
        <v>0</v>
      </c>
      <c r="H71" s="15">
        <f t="shared" si="24"/>
        <v>581</v>
      </c>
      <c r="I71" s="15">
        <f t="shared" si="24"/>
        <v>0</v>
      </c>
      <c r="J71" s="15">
        <f t="shared" si="24"/>
        <v>0</v>
      </c>
    </row>
    <row r="72" spans="1:10" s="21" customFormat="1" ht="16.8" x14ac:dyDescent="0.3">
      <c r="A72" s="5">
        <v>1</v>
      </c>
      <c r="B72" s="12" t="s">
        <v>1</v>
      </c>
      <c r="C72" s="16">
        <f t="shared" ref="C72:C83" si="25">SUM(D72:F72)</f>
        <v>39</v>
      </c>
      <c r="D72" s="8">
        <v>34</v>
      </c>
      <c r="E72" s="17">
        <v>3</v>
      </c>
      <c r="F72" s="17">
        <v>2</v>
      </c>
      <c r="G72" s="11"/>
      <c r="H72" s="11">
        <f>C72</f>
        <v>39</v>
      </c>
      <c r="I72" s="11"/>
      <c r="J72" s="11"/>
    </row>
    <row r="73" spans="1:10" s="21" customFormat="1" ht="16.8" x14ac:dyDescent="0.3">
      <c r="A73" s="5">
        <v>2</v>
      </c>
      <c r="B73" s="12" t="s">
        <v>13</v>
      </c>
      <c r="C73" s="16">
        <f t="shared" si="25"/>
        <v>88</v>
      </c>
      <c r="D73" s="8">
        <v>76</v>
      </c>
      <c r="E73" s="17">
        <v>8</v>
      </c>
      <c r="F73" s="17">
        <v>4</v>
      </c>
      <c r="G73" s="11"/>
      <c r="H73" s="11">
        <f t="shared" ref="H73:H100" si="26">C73</f>
        <v>88</v>
      </c>
      <c r="I73" s="11"/>
      <c r="J73" s="11"/>
    </row>
    <row r="74" spans="1:10" s="21" customFormat="1" ht="16.8" x14ac:dyDescent="0.3">
      <c r="A74" s="5">
        <v>3</v>
      </c>
      <c r="B74" s="12" t="s">
        <v>14</v>
      </c>
      <c r="C74" s="16">
        <f t="shared" si="25"/>
        <v>82</v>
      </c>
      <c r="D74" s="8">
        <v>71</v>
      </c>
      <c r="E74" s="17">
        <v>7</v>
      </c>
      <c r="F74" s="17">
        <v>4</v>
      </c>
      <c r="G74" s="11"/>
      <c r="H74" s="11">
        <f t="shared" si="26"/>
        <v>82</v>
      </c>
      <c r="I74" s="11"/>
      <c r="J74" s="11"/>
    </row>
    <row r="75" spans="1:10" s="21" customFormat="1" ht="16.8" x14ac:dyDescent="0.3">
      <c r="A75" s="5">
        <v>4</v>
      </c>
      <c r="B75" s="12" t="s">
        <v>2</v>
      </c>
      <c r="C75" s="16">
        <f t="shared" si="25"/>
        <v>39</v>
      </c>
      <c r="D75" s="8">
        <v>34</v>
      </c>
      <c r="E75" s="17">
        <v>3</v>
      </c>
      <c r="F75" s="17">
        <v>2</v>
      </c>
      <c r="G75" s="11"/>
      <c r="H75" s="11">
        <f t="shared" si="26"/>
        <v>39</v>
      </c>
      <c r="I75" s="11"/>
      <c r="J75" s="11"/>
    </row>
    <row r="76" spans="1:10" s="21" customFormat="1" ht="16.8" x14ac:dyDescent="0.3">
      <c r="A76" s="5">
        <v>5</v>
      </c>
      <c r="B76" s="12" t="s">
        <v>3</v>
      </c>
      <c r="C76" s="16">
        <f t="shared" si="25"/>
        <v>49</v>
      </c>
      <c r="D76" s="8">
        <v>43</v>
      </c>
      <c r="E76" s="17">
        <v>4</v>
      </c>
      <c r="F76" s="17">
        <v>2</v>
      </c>
      <c r="G76" s="11"/>
      <c r="H76" s="11">
        <f t="shared" si="26"/>
        <v>49</v>
      </c>
      <c r="I76" s="11"/>
      <c r="J76" s="11"/>
    </row>
    <row r="77" spans="1:10" s="21" customFormat="1" ht="16.8" x14ac:dyDescent="0.3">
      <c r="A77" s="5">
        <v>6</v>
      </c>
      <c r="B77" s="12" t="s">
        <v>4</v>
      </c>
      <c r="C77" s="16">
        <f t="shared" si="25"/>
        <v>31</v>
      </c>
      <c r="D77" s="8">
        <v>27</v>
      </c>
      <c r="E77" s="17">
        <v>3</v>
      </c>
      <c r="F77" s="17">
        <v>1</v>
      </c>
      <c r="G77" s="11"/>
      <c r="H77" s="11">
        <f t="shared" si="26"/>
        <v>31</v>
      </c>
      <c r="I77" s="11"/>
      <c r="J77" s="11"/>
    </row>
    <row r="78" spans="1:10" s="21" customFormat="1" ht="16.8" x14ac:dyDescent="0.3">
      <c r="A78" s="5">
        <v>7</v>
      </c>
      <c r="B78" s="12" t="s">
        <v>5</v>
      </c>
      <c r="C78" s="16">
        <f t="shared" si="25"/>
        <v>36</v>
      </c>
      <c r="D78" s="8">
        <v>31</v>
      </c>
      <c r="E78" s="17">
        <v>3</v>
      </c>
      <c r="F78" s="17">
        <v>2</v>
      </c>
      <c r="G78" s="11"/>
      <c r="H78" s="11">
        <f t="shared" si="26"/>
        <v>36</v>
      </c>
      <c r="I78" s="11"/>
      <c r="J78" s="11"/>
    </row>
    <row r="79" spans="1:10" s="21" customFormat="1" ht="16.8" x14ac:dyDescent="0.3">
      <c r="A79" s="5">
        <v>8</v>
      </c>
      <c r="B79" s="12" t="s">
        <v>6</v>
      </c>
      <c r="C79" s="16">
        <f t="shared" si="25"/>
        <v>21</v>
      </c>
      <c r="D79" s="8">
        <v>18</v>
      </c>
      <c r="E79" s="17">
        <v>2</v>
      </c>
      <c r="F79" s="17">
        <v>1</v>
      </c>
      <c r="G79" s="11"/>
      <c r="H79" s="11">
        <f t="shared" si="26"/>
        <v>21</v>
      </c>
      <c r="I79" s="11"/>
      <c r="J79" s="11"/>
    </row>
    <row r="80" spans="1:10" s="21" customFormat="1" ht="16.8" x14ac:dyDescent="0.3">
      <c r="A80" s="5">
        <v>9</v>
      </c>
      <c r="B80" s="12" t="s">
        <v>7</v>
      </c>
      <c r="C80" s="16">
        <f t="shared" si="25"/>
        <v>33</v>
      </c>
      <c r="D80" s="8">
        <v>29</v>
      </c>
      <c r="E80" s="17">
        <v>3</v>
      </c>
      <c r="F80" s="17">
        <v>1</v>
      </c>
      <c r="G80" s="11"/>
      <c r="H80" s="11">
        <f t="shared" si="26"/>
        <v>33</v>
      </c>
      <c r="I80" s="11"/>
      <c r="J80" s="11"/>
    </row>
    <row r="81" spans="1:11" s="21" customFormat="1" ht="16.8" x14ac:dyDescent="0.3">
      <c r="A81" s="5">
        <v>10</v>
      </c>
      <c r="B81" s="12" t="s">
        <v>8</v>
      </c>
      <c r="C81" s="16">
        <f t="shared" si="25"/>
        <v>24</v>
      </c>
      <c r="D81" s="8">
        <v>21</v>
      </c>
      <c r="E81" s="17">
        <v>2</v>
      </c>
      <c r="F81" s="17">
        <v>1</v>
      </c>
      <c r="G81" s="11"/>
      <c r="H81" s="11">
        <f t="shared" si="26"/>
        <v>24</v>
      </c>
      <c r="I81" s="11"/>
      <c r="J81" s="11"/>
    </row>
    <row r="82" spans="1:11" s="21" customFormat="1" ht="16.8" x14ac:dyDescent="0.3">
      <c r="A82" s="5">
        <v>11</v>
      </c>
      <c r="B82" s="12" t="s">
        <v>9</v>
      </c>
      <c r="C82" s="16">
        <f t="shared" si="25"/>
        <v>52</v>
      </c>
      <c r="D82" s="8">
        <v>45</v>
      </c>
      <c r="E82" s="17">
        <v>5</v>
      </c>
      <c r="F82" s="17">
        <v>2</v>
      </c>
      <c r="G82" s="11"/>
      <c r="H82" s="11">
        <f t="shared" si="26"/>
        <v>52</v>
      </c>
      <c r="I82" s="11"/>
      <c r="J82" s="11"/>
    </row>
    <row r="83" spans="1:11" s="21" customFormat="1" ht="16.8" x14ac:dyDescent="0.3">
      <c r="A83" s="5">
        <v>12</v>
      </c>
      <c r="B83" s="12" t="s">
        <v>10</v>
      </c>
      <c r="C83" s="16">
        <f t="shared" si="25"/>
        <v>29</v>
      </c>
      <c r="D83" s="8">
        <v>25</v>
      </c>
      <c r="E83" s="17">
        <v>3</v>
      </c>
      <c r="F83" s="17">
        <v>1</v>
      </c>
      <c r="G83" s="11"/>
      <c r="H83" s="11">
        <f t="shared" si="26"/>
        <v>29</v>
      </c>
      <c r="I83" s="11"/>
      <c r="J83" s="11"/>
    </row>
    <row r="84" spans="1:11" s="21" customFormat="1" ht="16.8" x14ac:dyDescent="0.3">
      <c r="A84" s="5">
        <v>13</v>
      </c>
      <c r="B84" s="12" t="s">
        <v>11</v>
      </c>
      <c r="C84" s="16">
        <f>SUM(D84:F84)</f>
        <v>31</v>
      </c>
      <c r="D84" s="8">
        <v>27</v>
      </c>
      <c r="E84" s="17">
        <v>3</v>
      </c>
      <c r="F84" s="17">
        <v>1</v>
      </c>
      <c r="G84" s="11"/>
      <c r="H84" s="11">
        <f t="shared" si="26"/>
        <v>31</v>
      </c>
      <c r="I84" s="11"/>
      <c r="J84" s="11"/>
    </row>
    <row r="85" spans="1:11" s="21" customFormat="1" ht="16.8" x14ac:dyDescent="0.3">
      <c r="A85" s="5">
        <v>15</v>
      </c>
      <c r="B85" s="12" t="s">
        <v>12</v>
      </c>
      <c r="C85" s="16">
        <f>SUM(D85:F85)</f>
        <v>27</v>
      </c>
      <c r="D85" s="8">
        <v>24</v>
      </c>
      <c r="E85" s="17">
        <v>2</v>
      </c>
      <c r="F85" s="17">
        <v>1</v>
      </c>
      <c r="G85" s="11"/>
      <c r="H85" s="11">
        <f t="shared" si="26"/>
        <v>27</v>
      </c>
      <c r="I85" s="11"/>
      <c r="J85" s="11"/>
    </row>
    <row r="86" spans="1:11" s="30" customFormat="1" ht="33.6" x14ac:dyDescent="0.3">
      <c r="A86" s="2" t="s">
        <v>60</v>
      </c>
      <c r="B86" s="14" t="s">
        <v>50</v>
      </c>
      <c r="C86" s="15">
        <f t="shared" ref="C86:J86" si="27">SUM(C87:C100)</f>
        <v>303</v>
      </c>
      <c r="D86" s="15">
        <f t="shared" si="27"/>
        <v>264</v>
      </c>
      <c r="E86" s="15">
        <f t="shared" si="27"/>
        <v>26</v>
      </c>
      <c r="F86" s="19">
        <f t="shared" si="27"/>
        <v>13</v>
      </c>
      <c r="G86" s="15">
        <f t="shared" si="27"/>
        <v>0</v>
      </c>
      <c r="H86" s="15">
        <f t="shared" si="27"/>
        <v>303</v>
      </c>
      <c r="I86" s="15">
        <f t="shared" si="27"/>
        <v>0</v>
      </c>
      <c r="J86" s="15">
        <f t="shared" si="27"/>
        <v>0</v>
      </c>
    </row>
    <row r="87" spans="1:11" s="21" customFormat="1" ht="16.8" x14ac:dyDescent="0.3">
      <c r="A87" s="5">
        <v>1</v>
      </c>
      <c r="B87" s="12" t="s">
        <v>1</v>
      </c>
      <c r="C87" s="16">
        <f>SUM(D87:F87)</f>
        <v>20</v>
      </c>
      <c r="D87" s="8">
        <v>17</v>
      </c>
      <c r="E87" s="8">
        <v>2</v>
      </c>
      <c r="F87" s="17">
        <v>1</v>
      </c>
      <c r="G87" s="11"/>
      <c r="H87" s="11">
        <f t="shared" si="26"/>
        <v>20</v>
      </c>
      <c r="I87" s="11"/>
      <c r="J87" s="11"/>
      <c r="K87" s="30"/>
    </row>
    <row r="88" spans="1:11" s="21" customFormat="1" ht="16.8" x14ac:dyDescent="0.3">
      <c r="A88" s="5">
        <v>2</v>
      </c>
      <c r="B88" s="12" t="s">
        <v>13</v>
      </c>
      <c r="C88" s="16">
        <f t="shared" ref="C88:C100" si="28">SUM(D88:F88)</f>
        <v>45</v>
      </c>
      <c r="D88" s="8">
        <v>39</v>
      </c>
      <c r="E88" s="8">
        <v>4</v>
      </c>
      <c r="F88" s="17">
        <v>2</v>
      </c>
      <c r="G88" s="11"/>
      <c r="H88" s="11">
        <f t="shared" si="26"/>
        <v>45</v>
      </c>
      <c r="I88" s="11"/>
      <c r="J88" s="11"/>
      <c r="K88" s="30"/>
    </row>
    <row r="89" spans="1:11" s="21" customFormat="1" ht="16.8" x14ac:dyDescent="0.3">
      <c r="A89" s="5">
        <v>3</v>
      </c>
      <c r="B89" s="12" t="s">
        <v>14</v>
      </c>
      <c r="C89" s="16">
        <f t="shared" si="28"/>
        <v>43</v>
      </c>
      <c r="D89" s="8">
        <v>37</v>
      </c>
      <c r="E89" s="8">
        <v>4</v>
      </c>
      <c r="F89" s="17">
        <v>2</v>
      </c>
      <c r="G89" s="11"/>
      <c r="H89" s="11">
        <f t="shared" si="26"/>
        <v>43</v>
      </c>
      <c r="I89" s="11"/>
      <c r="J89" s="11"/>
      <c r="K89" s="30"/>
    </row>
    <row r="90" spans="1:11" s="21" customFormat="1" ht="16.8" x14ac:dyDescent="0.3">
      <c r="A90" s="5">
        <v>4</v>
      </c>
      <c r="B90" s="12" t="s">
        <v>2</v>
      </c>
      <c r="C90" s="16">
        <f t="shared" si="28"/>
        <v>22</v>
      </c>
      <c r="D90" s="8">
        <v>19</v>
      </c>
      <c r="E90" s="8">
        <v>2</v>
      </c>
      <c r="F90" s="17">
        <v>1</v>
      </c>
      <c r="G90" s="11"/>
      <c r="H90" s="11">
        <f t="shared" si="26"/>
        <v>22</v>
      </c>
      <c r="I90" s="11"/>
      <c r="J90" s="11"/>
      <c r="K90" s="30"/>
    </row>
    <row r="91" spans="1:11" s="21" customFormat="1" ht="16.8" x14ac:dyDescent="0.3">
      <c r="A91" s="5">
        <v>5</v>
      </c>
      <c r="B91" s="12" t="s">
        <v>3</v>
      </c>
      <c r="C91" s="16">
        <f t="shared" si="28"/>
        <v>27</v>
      </c>
      <c r="D91" s="8">
        <v>24</v>
      </c>
      <c r="E91" s="8">
        <v>2</v>
      </c>
      <c r="F91" s="17">
        <v>1</v>
      </c>
      <c r="G91" s="11"/>
      <c r="H91" s="11">
        <f t="shared" si="26"/>
        <v>27</v>
      </c>
      <c r="I91" s="11"/>
      <c r="J91" s="11"/>
      <c r="K91" s="30"/>
    </row>
    <row r="92" spans="1:11" s="21" customFormat="1" ht="16.8" x14ac:dyDescent="0.3">
      <c r="A92" s="5">
        <v>6</v>
      </c>
      <c r="B92" s="12" t="s">
        <v>4</v>
      </c>
      <c r="C92" s="16">
        <f t="shared" si="28"/>
        <v>18</v>
      </c>
      <c r="D92" s="8">
        <v>15</v>
      </c>
      <c r="E92" s="8">
        <v>2</v>
      </c>
      <c r="F92" s="17">
        <v>1</v>
      </c>
      <c r="G92" s="11"/>
      <c r="H92" s="11">
        <f t="shared" si="26"/>
        <v>18</v>
      </c>
      <c r="I92" s="11"/>
      <c r="J92" s="11"/>
      <c r="K92" s="30"/>
    </row>
    <row r="93" spans="1:11" s="21" customFormat="1" ht="16.8" x14ac:dyDescent="0.3">
      <c r="A93" s="5">
        <v>7</v>
      </c>
      <c r="B93" s="12" t="s">
        <v>5</v>
      </c>
      <c r="C93" s="16">
        <f t="shared" si="28"/>
        <v>20</v>
      </c>
      <c r="D93" s="8">
        <v>17</v>
      </c>
      <c r="E93" s="8">
        <v>2</v>
      </c>
      <c r="F93" s="17">
        <v>1</v>
      </c>
      <c r="G93" s="11"/>
      <c r="H93" s="11">
        <f t="shared" si="26"/>
        <v>20</v>
      </c>
      <c r="I93" s="11"/>
      <c r="J93" s="11"/>
      <c r="K93" s="30"/>
    </row>
    <row r="94" spans="1:11" s="21" customFormat="1" ht="16.8" x14ac:dyDescent="0.3">
      <c r="A94" s="5">
        <v>8</v>
      </c>
      <c r="B94" s="12" t="s">
        <v>6</v>
      </c>
      <c r="C94" s="16">
        <f t="shared" si="28"/>
        <v>12.5</v>
      </c>
      <c r="D94" s="8">
        <v>11</v>
      </c>
      <c r="E94" s="8">
        <v>1</v>
      </c>
      <c r="F94" s="17">
        <v>0.5</v>
      </c>
      <c r="G94" s="11"/>
      <c r="H94" s="11">
        <f t="shared" si="26"/>
        <v>12.5</v>
      </c>
      <c r="I94" s="11"/>
      <c r="J94" s="11"/>
      <c r="K94" s="30"/>
    </row>
    <row r="95" spans="1:11" s="21" customFormat="1" ht="16.8" x14ac:dyDescent="0.3">
      <c r="A95" s="5">
        <v>9</v>
      </c>
      <c r="B95" s="12" t="s">
        <v>7</v>
      </c>
      <c r="C95" s="16">
        <f t="shared" si="28"/>
        <v>19</v>
      </c>
      <c r="D95" s="8">
        <v>16</v>
      </c>
      <c r="E95" s="8">
        <v>2</v>
      </c>
      <c r="F95" s="17">
        <v>1</v>
      </c>
      <c r="G95" s="11"/>
      <c r="H95" s="11">
        <f t="shared" si="26"/>
        <v>19</v>
      </c>
      <c r="I95" s="11"/>
      <c r="J95" s="11"/>
      <c r="K95" s="30"/>
    </row>
    <row r="96" spans="1:11" s="21" customFormat="1" ht="16.8" x14ac:dyDescent="0.3">
      <c r="A96" s="5">
        <v>10</v>
      </c>
      <c r="B96" s="12" t="s">
        <v>8</v>
      </c>
      <c r="C96" s="16">
        <f t="shared" si="28"/>
        <v>13.5</v>
      </c>
      <c r="D96" s="8">
        <v>12</v>
      </c>
      <c r="E96" s="8">
        <v>1</v>
      </c>
      <c r="F96" s="17">
        <v>0.5</v>
      </c>
      <c r="G96" s="11"/>
      <c r="H96" s="11">
        <f t="shared" si="26"/>
        <v>13.5</v>
      </c>
      <c r="I96" s="11"/>
      <c r="J96" s="11"/>
      <c r="K96" s="30"/>
    </row>
    <row r="97" spans="1:11" s="21" customFormat="1" ht="16.8" x14ac:dyDescent="0.3">
      <c r="A97" s="5">
        <v>11</v>
      </c>
      <c r="B97" s="12" t="s">
        <v>9</v>
      </c>
      <c r="C97" s="16">
        <f t="shared" si="28"/>
        <v>16.5</v>
      </c>
      <c r="D97" s="8">
        <v>15</v>
      </c>
      <c r="E97" s="8">
        <v>1</v>
      </c>
      <c r="F97" s="17">
        <v>0.5</v>
      </c>
      <c r="G97" s="11"/>
      <c r="H97" s="11">
        <f t="shared" si="26"/>
        <v>16.5</v>
      </c>
      <c r="I97" s="11"/>
      <c r="J97" s="11"/>
      <c r="K97" s="30"/>
    </row>
    <row r="98" spans="1:11" s="21" customFormat="1" ht="16.8" x14ac:dyDescent="0.3">
      <c r="A98" s="5">
        <v>12</v>
      </c>
      <c r="B98" s="12" t="s">
        <v>10</v>
      </c>
      <c r="C98" s="16">
        <f t="shared" si="28"/>
        <v>15.5</v>
      </c>
      <c r="D98" s="8">
        <v>14</v>
      </c>
      <c r="E98" s="8">
        <v>1</v>
      </c>
      <c r="F98" s="17">
        <v>0.5</v>
      </c>
      <c r="G98" s="11"/>
      <c r="H98" s="11">
        <f t="shared" si="26"/>
        <v>15.5</v>
      </c>
      <c r="I98" s="11"/>
      <c r="J98" s="11"/>
      <c r="K98" s="30"/>
    </row>
    <row r="99" spans="1:11" s="21" customFormat="1" ht="16.8" x14ac:dyDescent="0.3">
      <c r="A99" s="5">
        <v>13</v>
      </c>
      <c r="B99" s="12" t="s">
        <v>11</v>
      </c>
      <c r="C99" s="16">
        <f t="shared" si="28"/>
        <v>16.5</v>
      </c>
      <c r="D99" s="8">
        <v>15</v>
      </c>
      <c r="E99" s="8">
        <v>1</v>
      </c>
      <c r="F99" s="17">
        <v>0.5</v>
      </c>
      <c r="G99" s="11"/>
      <c r="H99" s="11">
        <f t="shared" si="26"/>
        <v>16.5</v>
      </c>
      <c r="I99" s="11"/>
      <c r="J99" s="11"/>
      <c r="K99" s="30"/>
    </row>
    <row r="100" spans="1:11" s="21" customFormat="1" ht="16.8" x14ac:dyDescent="0.3">
      <c r="A100" s="5">
        <v>14</v>
      </c>
      <c r="B100" s="12" t="s">
        <v>12</v>
      </c>
      <c r="C100" s="16">
        <f t="shared" si="28"/>
        <v>14.5</v>
      </c>
      <c r="D100" s="8">
        <v>13</v>
      </c>
      <c r="E100" s="8">
        <v>1</v>
      </c>
      <c r="F100" s="17">
        <v>0.5</v>
      </c>
      <c r="G100" s="11"/>
      <c r="H100" s="11">
        <f t="shared" si="26"/>
        <v>14.5</v>
      </c>
      <c r="I100" s="11"/>
      <c r="J100" s="11"/>
      <c r="K100" s="30"/>
    </row>
    <row r="101" spans="1:11" s="23" customFormat="1" ht="50.4" x14ac:dyDescent="0.3">
      <c r="A101" s="20" t="s">
        <v>45</v>
      </c>
      <c r="B101" s="3" t="s">
        <v>51</v>
      </c>
      <c r="C101" s="4">
        <f>C102+C117</f>
        <v>1069</v>
      </c>
      <c r="D101" s="4">
        <f t="shared" ref="D101:J101" si="29">D102+D117</f>
        <v>929</v>
      </c>
      <c r="E101" s="4">
        <f t="shared" si="29"/>
        <v>93</v>
      </c>
      <c r="F101" s="4">
        <f t="shared" si="29"/>
        <v>47</v>
      </c>
      <c r="G101" s="4">
        <f t="shared" si="29"/>
        <v>1069</v>
      </c>
      <c r="H101" s="4">
        <f t="shared" si="29"/>
        <v>0</v>
      </c>
      <c r="I101" s="4">
        <f t="shared" si="29"/>
        <v>0</v>
      </c>
      <c r="J101" s="4">
        <f t="shared" si="29"/>
        <v>0</v>
      </c>
    </row>
    <row r="102" spans="1:11" s="30" customFormat="1" ht="37.5" customHeight="1" x14ac:dyDescent="0.3">
      <c r="A102" s="2" t="s">
        <v>47</v>
      </c>
      <c r="B102" s="14" t="s">
        <v>52</v>
      </c>
      <c r="C102" s="15">
        <f t="shared" ref="C102:J102" si="30">SUM(C103:C116)</f>
        <v>722</v>
      </c>
      <c r="D102" s="19">
        <f t="shared" si="30"/>
        <v>628</v>
      </c>
      <c r="E102" s="19">
        <f t="shared" si="30"/>
        <v>63</v>
      </c>
      <c r="F102" s="19">
        <f t="shared" si="30"/>
        <v>31</v>
      </c>
      <c r="G102" s="15">
        <f t="shared" si="30"/>
        <v>722</v>
      </c>
      <c r="H102" s="15">
        <f t="shared" si="30"/>
        <v>0</v>
      </c>
      <c r="I102" s="15">
        <f t="shared" si="30"/>
        <v>0</v>
      </c>
      <c r="J102" s="15">
        <f t="shared" si="30"/>
        <v>0</v>
      </c>
      <c r="K102" s="31"/>
    </row>
    <row r="103" spans="1:11" s="21" customFormat="1" ht="16.8" x14ac:dyDescent="0.3">
      <c r="A103" s="5">
        <v>1</v>
      </c>
      <c r="B103" s="12" t="s">
        <v>1</v>
      </c>
      <c r="C103" s="7">
        <f>SUM(D103:F103)</f>
        <v>48</v>
      </c>
      <c r="D103" s="17">
        <v>42</v>
      </c>
      <c r="E103" s="17">
        <v>4</v>
      </c>
      <c r="F103" s="17">
        <v>2</v>
      </c>
      <c r="G103" s="11">
        <f>C103</f>
        <v>48</v>
      </c>
      <c r="H103" s="11"/>
      <c r="I103" s="11"/>
      <c r="J103" s="11"/>
      <c r="K103" s="31"/>
    </row>
    <row r="104" spans="1:11" s="21" customFormat="1" ht="16.8" x14ac:dyDescent="0.3">
      <c r="A104" s="5">
        <v>2</v>
      </c>
      <c r="B104" s="12" t="s">
        <v>13</v>
      </c>
      <c r="C104" s="7">
        <f t="shared" ref="C104:C116" si="31">SUM(D104:F104)</f>
        <v>108</v>
      </c>
      <c r="D104" s="17">
        <v>94</v>
      </c>
      <c r="E104" s="17">
        <v>9</v>
      </c>
      <c r="F104" s="17">
        <v>5</v>
      </c>
      <c r="G104" s="11">
        <f t="shared" ref="G104:G116" si="32">C104</f>
        <v>108</v>
      </c>
      <c r="H104" s="11"/>
      <c r="I104" s="11"/>
      <c r="J104" s="11"/>
    </row>
    <row r="105" spans="1:11" s="21" customFormat="1" ht="16.8" x14ac:dyDescent="0.3">
      <c r="A105" s="5">
        <v>3</v>
      </c>
      <c r="B105" s="12" t="s">
        <v>14</v>
      </c>
      <c r="C105" s="7">
        <f t="shared" si="31"/>
        <v>102</v>
      </c>
      <c r="D105" s="17">
        <v>89</v>
      </c>
      <c r="E105" s="17">
        <v>9</v>
      </c>
      <c r="F105" s="17">
        <v>4</v>
      </c>
      <c r="G105" s="11">
        <f t="shared" si="32"/>
        <v>102</v>
      </c>
      <c r="H105" s="11"/>
      <c r="I105" s="11"/>
      <c r="J105" s="11"/>
    </row>
    <row r="106" spans="1:11" s="21" customFormat="1" ht="16.8" x14ac:dyDescent="0.3">
      <c r="A106" s="5">
        <v>4</v>
      </c>
      <c r="B106" s="12" t="s">
        <v>2</v>
      </c>
      <c r="C106" s="7">
        <f t="shared" si="31"/>
        <v>48</v>
      </c>
      <c r="D106" s="17">
        <v>42</v>
      </c>
      <c r="E106" s="17">
        <v>4</v>
      </c>
      <c r="F106" s="17">
        <v>2</v>
      </c>
      <c r="G106" s="11">
        <f t="shared" si="32"/>
        <v>48</v>
      </c>
      <c r="H106" s="11"/>
      <c r="I106" s="11"/>
      <c r="J106" s="11"/>
    </row>
    <row r="107" spans="1:11" s="21" customFormat="1" ht="16.8" x14ac:dyDescent="0.3">
      <c r="A107" s="5">
        <v>5</v>
      </c>
      <c r="B107" s="12" t="s">
        <v>3</v>
      </c>
      <c r="C107" s="7">
        <f t="shared" si="31"/>
        <v>63</v>
      </c>
      <c r="D107" s="17">
        <v>54</v>
      </c>
      <c r="E107" s="17">
        <v>6</v>
      </c>
      <c r="F107" s="17">
        <v>3</v>
      </c>
      <c r="G107" s="11">
        <f t="shared" si="32"/>
        <v>63</v>
      </c>
      <c r="H107" s="11"/>
      <c r="I107" s="11"/>
      <c r="J107" s="11"/>
    </row>
    <row r="108" spans="1:11" s="21" customFormat="1" ht="16.8" x14ac:dyDescent="0.3">
      <c r="A108" s="5">
        <v>6</v>
      </c>
      <c r="B108" s="12" t="s">
        <v>4</v>
      </c>
      <c r="C108" s="7">
        <f t="shared" si="31"/>
        <v>39</v>
      </c>
      <c r="D108" s="17">
        <v>34</v>
      </c>
      <c r="E108" s="17">
        <v>3</v>
      </c>
      <c r="F108" s="17">
        <v>2</v>
      </c>
      <c r="G108" s="11">
        <f t="shared" si="32"/>
        <v>39</v>
      </c>
      <c r="H108" s="11"/>
      <c r="I108" s="11"/>
      <c r="J108" s="11"/>
    </row>
    <row r="109" spans="1:11" s="21" customFormat="1" ht="16.8" x14ac:dyDescent="0.3">
      <c r="A109" s="5">
        <v>7</v>
      </c>
      <c r="B109" s="12" t="s">
        <v>5</v>
      </c>
      <c r="C109" s="7">
        <f t="shared" si="31"/>
        <v>44</v>
      </c>
      <c r="D109" s="17">
        <v>38</v>
      </c>
      <c r="E109" s="17">
        <v>4</v>
      </c>
      <c r="F109" s="17">
        <v>2</v>
      </c>
      <c r="G109" s="11">
        <f t="shared" si="32"/>
        <v>44</v>
      </c>
      <c r="H109" s="11"/>
      <c r="I109" s="11"/>
      <c r="J109" s="11"/>
    </row>
    <row r="110" spans="1:11" s="21" customFormat="1" ht="16.8" x14ac:dyDescent="0.3">
      <c r="A110" s="5">
        <v>8</v>
      </c>
      <c r="B110" s="12" t="s">
        <v>6</v>
      </c>
      <c r="C110" s="7">
        <f t="shared" si="31"/>
        <v>26</v>
      </c>
      <c r="D110" s="17">
        <v>23</v>
      </c>
      <c r="E110" s="17">
        <v>2</v>
      </c>
      <c r="F110" s="17">
        <v>1</v>
      </c>
      <c r="G110" s="11">
        <f t="shared" si="32"/>
        <v>26</v>
      </c>
      <c r="H110" s="11"/>
      <c r="I110" s="11"/>
      <c r="J110" s="11"/>
    </row>
    <row r="111" spans="1:11" s="21" customFormat="1" ht="16.8" x14ac:dyDescent="0.3">
      <c r="A111" s="5">
        <v>9</v>
      </c>
      <c r="B111" s="12" t="s">
        <v>7</v>
      </c>
      <c r="C111" s="7">
        <f t="shared" si="31"/>
        <v>42</v>
      </c>
      <c r="D111" s="17">
        <v>36</v>
      </c>
      <c r="E111" s="17">
        <v>4</v>
      </c>
      <c r="F111" s="17">
        <v>2</v>
      </c>
      <c r="G111" s="11">
        <f t="shared" si="32"/>
        <v>42</v>
      </c>
      <c r="H111" s="11"/>
      <c r="I111" s="11"/>
      <c r="J111" s="11"/>
    </row>
    <row r="112" spans="1:11" s="21" customFormat="1" ht="16.8" x14ac:dyDescent="0.3">
      <c r="A112" s="5">
        <v>10</v>
      </c>
      <c r="B112" s="12" t="s">
        <v>8</v>
      </c>
      <c r="C112" s="7">
        <f t="shared" si="31"/>
        <v>29</v>
      </c>
      <c r="D112" s="17">
        <v>25</v>
      </c>
      <c r="E112" s="17">
        <v>3</v>
      </c>
      <c r="F112" s="17">
        <v>1</v>
      </c>
      <c r="G112" s="11">
        <f t="shared" si="32"/>
        <v>29</v>
      </c>
      <c r="H112" s="11"/>
      <c r="I112" s="11"/>
      <c r="J112" s="11"/>
    </row>
    <row r="113" spans="1:10" s="21" customFormat="1" ht="16.8" x14ac:dyDescent="0.3">
      <c r="A113" s="5">
        <v>11</v>
      </c>
      <c r="B113" s="12" t="s">
        <v>9</v>
      </c>
      <c r="C113" s="7">
        <f t="shared" si="31"/>
        <v>66</v>
      </c>
      <c r="D113" s="17">
        <v>57</v>
      </c>
      <c r="E113" s="17">
        <v>6</v>
      </c>
      <c r="F113" s="17">
        <v>3</v>
      </c>
      <c r="G113" s="11">
        <f t="shared" si="32"/>
        <v>66</v>
      </c>
      <c r="H113" s="11"/>
      <c r="I113" s="11"/>
      <c r="J113" s="11"/>
    </row>
    <row r="114" spans="1:10" s="21" customFormat="1" ht="16.8" x14ac:dyDescent="0.3">
      <c r="A114" s="5">
        <v>12</v>
      </c>
      <c r="B114" s="12" t="s">
        <v>10</v>
      </c>
      <c r="C114" s="7">
        <f t="shared" si="31"/>
        <v>35</v>
      </c>
      <c r="D114" s="17">
        <v>31</v>
      </c>
      <c r="E114" s="17">
        <v>3</v>
      </c>
      <c r="F114" s="17">
        <v>1</v>
      </c>
      <c r="G114" s="11">
        <f t="shared" si="32"/>
        <v>35</v>
      </c>
      <c r="H114" s="11"/>
      <c r="I114" s="11"/>
      <c r="J114" s="11"/>
    </row>
    <row r="115" spans="1:10" s="21" customFormat="1" ht="16.8" x14ac:dyDescent="0.3">
      <c r="A115" s="5">
        <v>13</v>
      </c>
      <c r="B115" s="12" t="s">
        <v>11</v>
      </c>
      <c r="C115" s="7">
        <f t="shared" si="31"/>
        <v>38</v>
      </c>
      <c r="D115" s="17">
        <v>33</v>
      </c>
      <c r="E115" s="17">
        <v>3</v>
      </c>
      <c r="F115" s="17">
        <v>2</v>
      </c>
      <c r="G115" s="11">
        <f t="shared" si="32"/>
        <v>38</v>
      </c>
      <c r="H115" s="11"/>
      <c r="I115" s="11"/>
      <c r="J115" s="11"/>
    </row>
    <row r="116" spans="1:10" s="21" customFormat="1" ht="16.8" x14ac:dyDescent="0.3">
      <c r="A116" s="5">
        <v>14</v>
      </c>
      <c r="B116" s="12" t="s">
        <v>12</v>
      </c>
      <c r="C116" s="7">
        <f t="shared" si="31"/>
        <v>34</v>
      </c>
      <c r="D116" s="17">
        <v>30</v>
      </c>
      <c r="E116" s="17">
        <v>3</v>
      </c>
      <c r="F116" s="17">
        <v>1</v>
      </c>
      <c r="G116" s="11">
        <f t="shared" si="32"/>
        <v>34</v>
      </c>
      <c r="H116" s="11"/>
      <c r="I116" s="11"/>
      <c r="J116" s="11"/>
    </row>
    <row r="117" spans="1:10" s="30" customFormat="1" ht="33.6" x14ac:dyDescent="0.3">
      <c r="A117" s="2" t="s">
        <v>49</v>
      </c>
      <c r="B117" s="14" t="s">
        <v>53</v>
      </c>
      <c r="C117" s="15">
        <f t="shared" ref="C117:J117" si="33">SUM(C118:C131)</f>
        <v>347</v>
      </c>
      <c r="D117" s="15">
        <f t="shared" si="33"/>
        <v>301</v>
      </c>
      <c r="E117" s="15">
        <f t="shared" si="33"/>
        <v>30</v>
      </c>
      <c r="F117" s="15">
        <f t="shared" si="33"/>
        <v>16</v>
      </c>
      <c r="G117" s="15">
        <f t="shared" si="33"/>
        <v>347</v>
      </c>
      <c r="H117" s="15">
        <f t="shared" si="33"/>
        <v>0</v>
      </c>
      <c r="I117" s="15">
        <f t="shared" si="33"/>
        <v>0</v>
      </c>
      <c r="J117" s="15">
        <f t="shared" si="33"/>
        <v>0</v>
      </c>
    </row>
    <row r="118" spans="1:10" s="21" customFormat="1" ht="16.8" x14ac:dyDescent="0.3">
      <c r="A118" s="5">
        <v>1</v>
      </c>
      <c r="B118" s="12" t="s">
        <v>1</v>
      </c>
      <c r="C118" s="7">
        <f>SUM(D118:F118)</f>
        <v>23</v>
      </c>
      <c r="D118" s="8">
        <v>20</v>
      </c>
      <c r="E118" s="8">
        <v>2</v>
      </c>
      <c r="F118" s="8">
        <v>1</v>
      </c>
      <c r="G118" s="11">
        <f>C118</f>
        <v>23</v>
      </c>
      <c r="H118" s="11"/>
      <c r="I118" s="11"/>
      <c r="J118" s="11"/>
    </row>
    <row r="119" spans="1:10" s="21" customFormat="1" ht="16.8" x14ac:dyDescent="0.3">
      <c r="A119" s="5">
        <v>2</v>
      </c>
      <c r="B119" s="12" t="s">
        <v>13</v>
      </c>
      <c r="C119" s="7">
        <f t="shared" ref="C119:C131" si="34">SUM(D119:F119)</f>
        <v>52</v>
      </c>
      <c r="D119" s="8">
        <v>45</v>
      </c>
      <c r="E119" s="8">
        <v>5</v>
      </c>
      <c r="F119" s="8">
        <v>2</v>
      </c>
      <c r="G119" s="11">
        <f t="shared" ref="G119:G131" si="35">C119</f>
        <v>52</v>
      </c>
      <c r="H119" s="11"/>
      <c r="I119" s="11"/>
      <c r="J119" s="11"/>
    </row>
    <row r="120" spans="1:10" s="21" customFormat="1" ht="16.8" x14ac:dyDescent="0.3">
      <c r="A120" s="5">
        <v>3</v>
      </c>
      <c r="B120" s="12" t="s">
        <v>14</v>
      </c>
      <c r="C120" s="7">
        <f t="shared" si="34"/>
        <v>49</v>
      </c>
      <c r="D120" s="8">
        <v>43</v>
      </c>
      <c r="E120" s="8">
        <v>4</v>
      </c>
      <c r="F120" s="8">
        <v>2</v>
      </c>
      <c r="G120" s="11">
        <f t="shared" si="35"/>
        <v>49</v>
      </c>
      <c r="H120" s="11"/>
      <c r="I120" s="11"/>
      <c r="J120" s="11"/>
    </row>
    <row r="121" spans="1:10" s="21" customFormat="1" ht="16.8" x14ac:dyDescent="0.3">
      <c r="A121" s="5">
        <v>4</v>
      </c>
      <c r="B121" s="12" t="s">
        <v>2</v>
      </c>
      <c r="C121" s="7">
        <f t="shared" si="34"/>
        <v>23</v>
      </c>
      <c r="D121" s="8">
        <v>20</v>
      </c>
      <c r="E121" s="8">
        <v>2</v>
      </c>
      <c r="F121" s="8">
        <v>1</v>
      </c>
      <c r="G121" s="11">
        <f t="shared" si="35"/>
        <v>23</v>
      </c>
      <c r="H121" s="11"/>
      <c r="I121" s="11"/>
      <c r="J121" s="11"/>
    </row>
    <row r="122" spans="1:10" s="21" customFormat="1" ht="16.8" x14ac:dyDescent="0.3">
      <c r="A122" s="5">
        <v>5</v>
      </c>
      <c r="B122" s="12" t="s">
        <v>3</v>
      </c>
      <c r="C122" s="7">
        <f t="shared" si="34"/>
        <v>29</v>
      </c>
      <c r="D122" s="8">
        <v>25</v>
      </c>
      <c r="E122" s="8">
        <v>3</v>
      </c>
      <c r="F122" s="8">
        <v>1</v>
      </c>
      <c r="G122" s="11">
        <f t="shared" si="35"/>
        <v>29</v>
      </c>
      <c r="H122" s="11"/>
      <c r="I122" s="11"/>
      <c r="J122" s="11"/>
    </row>
    <row r="123" spans="1:10" s="21" customFormat="1" ht="16.8" x14ac:dyDescent="0.3">
      <c r="A123" s="5">
        <v>6</v>
      </c>
      <c r="B123" s="12" t="s">
        <v>4</v>
      </c>
      <c r="C123" s="7">
        <f t="shared" si="34"/>
        <v>20</v>
      </c>
      <c r="D123" s="8">
        <v>17</v>
      </c>
      <c r="E123" s="8">
        <v>2</v>
      </c>
      <c r="F123" s="8">
        <v>1</v>
      </c>
      <c r="G123" s="11">
        <f t="shared" si="35"/>
        <v>20</v>
      </c>
      <c r="H123" s="11"/>
      <c r="I123" s="11"/>
      <c r="J123" s="11"/>
    </row>
    <row r="124" spans="1:10" s="21" customFormat="1" ht="16.8" x14ac:dyDescent="0.3">
      <c r="A124" s="5">
        <v>7</v>
      </c>
      <c r="B124" s="12" t="s">
        <v>5</v>
      </c>
      <c r="C124" s="7">
        <f t="shared" si="34"/>
        <v>21</v>
      </c>
      <c r="D124" s="8">
        <v>18</v>
      </c>
      <c r="E124" s="8">
        <v>2</v>
      </c>
      <c r="F124" s="8">
        <v>1</v>
      </c>
      <c r="G124" s="11">
        <f t="shared" si="35"/>
        <v>21</v>
      </c>
      <c r="H124" s="11"/>
      <c r="I124" s="11"/>
      <c r="J124" s="11"/>
    </row>
    <row r="125" spans="1:10" s="21" customFormat="1" ht="16.8" x14ac:dyDescent="0.3">
      <c r="A125" s="5">
        <v>8</v>
      </c>
      <c r="B125" s="12" t="s">
        <v>6</v>
      </c>
      <c r="C125" s="7">
        <f t="shared" si="34"/>
        <v>14</v>
      </c>
      <c r="D125" s="8">
        <v>12</v>
      </c>
      <c r="E125" s="8">
        <v>1</v>
      </c>
      <c r="F125" s="8">
        <v>1</v>
      </c>
      <c r="G125" s="11">
        <f t="shared" si="35"/>
        <v>14</v>
      </c>
      <c r="H125" s="11"/>
      <c r="I125" s="11"/>
      <c r="J125" s="11"/>
    </row>
    <row r="126" spans="1:10" s="21" customFormat="1" ht="16.8" x14ac:dyDescent="0.3">
      <c r="A126" s="5">
        <v>9</v>
      </c>
      <c r="B126" s="12" t="s">
        <v>7</v>
      </c>
      <c r="C126" s="7">
        <f t="shared" si="34"/>
        <v>20</v>
      </c>
      <c r="D126" s="8">
        <v>17</v>
      </c>
      <c r="E126" s="8">
        <v>2</v>
      </c>
      <c r="F126" s="8">
        <v>1</v>
      </c>
      <c r="G126" s="11">
        <f t="shared" si="35"/>
        <v>20</v>
      </c>
      <c r="H126" s="11"/>
      <c r="I126" s="11"/>
      <c r="J126" s="11"/>
    </row>
    <row r="127" spans="1:10" s="21" customFormat="1" ht="16.8" x14ac:dyDescent="0.3">
      <c r="A127" s="5">
        <v>10</v>
      </c>
      <c r="B127" s="12" t="s">
        <v>8</v>
      </c>
      <c r="C127" s="7">
        <f t="shared" si="34"/>
        <v>15</v>
      </c>
      <c r="D127" s="8">
        <v>13</v>
      </c>
      <c r="E127" s="8">
        <v>1</v>
      </c>
      <c r="F127" s="8">
        <v>1</v>
      </c>
      <c r="G127" s="11">
        <f t="shared" si="35"/>
        <v>15</v>
      </c>
      <c r="H127" s="11"/>
      <c r="I127" s="11"/>
      <c r="J127" s="11"/>
    </row>
    <row r="128" spans="1:10" s="21" customFormat="1" ht="16.8" x14ac:dyDescent="0.3">
      <c r="A128" s="5">
        <v>11</v>
      </c>
      <c r="B128" s="12" t="s">
        <v>9</v>
      </c>
      <c r="C128" s="7">
        <f t="shared" si="34"/>
        <v>31</v>
      </c>
      <c r="D128" s="8">
        <v>27</v>
      </c>
      <c r="E128" s="8">
        <v>3</v>
      </c>
      <c r="F128" s="8">
        <v>1</v>
      </c>
      <c r="G128" s="11">
        <f t="shared" si="35"/>
        <v>31</v>
      </c>
      <c r="H128" s="11"/>
      <c r="I128" s="11"/>
      <c r="J128" s="11"/>
    </row>
    <row r="129" spans="1:11" s="21" customFormat="1" ht="16.8" x14ac:dyDescent="0.3">
      <c r="A129" s="5">
        <v>12</v>
      </c>
      <c r="B129" s="12" t="s">
        <v>10</v>
      </c>
      <c r="C129" s="7">
        <f t="shared" si="34"/>
        <v>17</v>
      </c>
      <c r="D129" s="8">
        <v>15</v>
      </c>
      <c r="E129" s="8">
        <v>1</v>
      </c>
      <c r="F129" s="8">
        <v>1</v>
      </c>
      <c r="G129" s="11">
        <f t="shared" si="35"/>
        <v>17</v>
      </c>
      <c r="H129" s="11"/>
      <c r="I129" s="11"/>
      <c r="J129" s="11"/>
    </row>
    <row r="130" spans="1:11" s="21" customFormat="1" ht="16.8" x14ac:dyDescent="0.3">
      <c r="A130" s="5">
        <v>13</v>
      </c>
      <c r="B130" s="12" t="s">
        <v>11</v>
      </c>
      <c r="C130" s="7">
        <f t="shared" si="34"/>
        <v>18</v>
      </c>
      <c r="D130" s="8">
        <v>16</v>
      </c>
      <c r="E130" s="8">
        <v>1</v>
      </c>
      <c r="F130" s="8">
        <v>1</v>
      </c>
      <c r="G130" s="11">
        <f t="shared" si="35"/>
        <v>18</v>
      </c>
      <c r="H130" s="11"/>
      <c r="I130" s="11"/>
      <c r="J130" s="11"/>
    </row>
    <row r="131" spans="1:11" s="21" customFormat="1" ht="16.8" x14ac:dyDescent="0.3">
      <c r="A131" s="5">
        <v>14</v>
      </c>
      <c r="B131" s="12" t="s">
        <v>12</v>
      </c>
      <c r="C131" s="7">
        <f t="shared" si="34"/>
        <v>15</v>
      </c>
      <c r="D131" s="8">
        <v>13</v>
      </c>
      <c r="E131" s="8">
        <v>1</v>
      </c>
      <c r="F131" s="8">
        <v>1</v>
      </c>
      <c r="G131" s="11">
        <f t="shared" si="35"/>
        <v>15</v>
      </c>
      <c r="H131" s="11"/>
      <c r="I131" s="11"/>
      <c r="J131" s="11"/>
    </row>
    <row r="132" spans="1:11" s="23" customFormat="1" ht="21" customHeight="1" x14ac:dyDescent="0.3">
      <c r="A132" s="32" t="s">
        <v>54</v>
      </c>
      <c r="B132" s="32"/>
      <c r="C132" s="10">
        <f>C101+C70+C56+C24+C9</f>
        <v>12612.85</v>
      </c>
      <c r="D132" s="10">
        <f t="shared" ref="D132:J132" si="36">D101+D70+D56+D24+D9</f>
        <v>10968</v>
      </c>
      <c r="E132" s="10">
        <f t="shared" si="36"/>
        <v>1096</v>
      </c>
      <c r="F132" s="10">
        <f t="shared" si="36"/>
        <v>548.85</v>
      </c>
      <c r="G132" s="10">
        <f t="shared" si="36"/>
        <v>3061.65</v>
      </c>
      <c r="H132" s="10">
        <f t="shared" si="36"/>
        <v>884</v>
      </c>
      <c r="I132" s="10">
        <f t="shared" si="36"/>
        <v>445</v>
      </c>
      <c r="J132" s="10">
        <f t="shared" si="36"/>
        <v>7847.2</v>
      </c>
      <c r="K132" s="24"/>
    </row>
  </sheetData>
  <mergeCells count="10">
    <mergeCell ref="A132:B132"/>
    <mergeCell ref="C6:C7"/>
    <mergeCell ref="A1:J1"/>
    <mergeCell ref="A2:J2"/>
    <mergeCell ref="I4:J4"/>
    <mergeCell ref="A5:A7"/>
    <mergeCell ref="B5:B7"/>
    <mergeCell ref="C5:J5"/>
    <mergeCell ref="D6:F6"/>
    <mergeCell ref="G6:J6"/>
  </mergeCells>
  <pageMargins left="0.59055118110236227" right="0.35433070866141736" top="0.4" bottom="0.59055118110236227" header="0.31496062992125984" footer="0.31496062992125984"/>
  <pageSetup paperSize="9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phu luc</vt:lpstr>
      <vt:lpstr>'phu luc'!Print_Titles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DELL</cp:lastModifiedBy>
  <cp:lastPrinted>2025-05-21T22:39:30Z</cp:lastPrinted>
  <dcterms:created xsi:type="dcterms:W3CDTF">2022-06-07T12:11:02Z</dcterms:created>
  <dcterms:modified xsi:type="dcterms:W3CDTF">2025-05-26T01:15:02Z</dcterms:modified>
</cp:coreProperties>
</file>